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3"/>
  <workbookPr filterPrivacy="1"/>
  <xr:revisionPtr revIDLastSave="0" documentId="13_ncr:1_{1605629E-54C4-CE4B-A7D1-0302BB4AFEB1}" xr6:coauthVersionLast="45" xr6:coauthVersionMax="45" xr10:uidLastSave="{00000000-0000-0000-0000-000000000000}"/>
  <bookViews>
    <workbookView xWindow="0" yWindow="460" windowWidth="26920" windowHeight="16380" activeTab="1" xr2:uid="{00000000-000D-0000-FFFF-FFFF00000000}"/>
  </bookViews>
  <sheets>
    <sheet name="Cash flow" sheetId="1" r:id="rId1"/>
    <sheet name="Cash flow chart" sheetId="2" r:id="rId2"/>
  </sheets>
  <definedNames>
    <definedName name="Cash_beginning">'Cash flow'!$E$7</definedName>
    <definedName name="Cash_minimum">'Cash flow'!$E$4</definedName>
    <definedName name="Company_name">'Cash flow'!$D$2</definedName>
    <definedName name="_xlnm.Print_Titles" localSheetId="0">'Cash flow'!$6:$6</definedName>
    <definedName name="Start_date">'Cash flow'!$E$3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9" i="1" l="1"/>
  <c r="Q20" i="1"/>
  <c r="P20" i="1"/>
  <c r="O20" i="1"/>
  <c r="N20" i="1"/>
  <c r="M20" i="1"/>
  <c r="L20" i="1"/>
  <c r="K20" i="1"/>
  <c r="J20" i="1"/>
  <c r="I20" i="1"/>
  <c r="H20" i="1"/>
  <c r="G20" i="1"/>
  <c r="R14" i="1"/>
  <c r="R15" i="1"/>
  <c r="R12" i="1"/>
  <c r="R13" i="1"/>
  <c r="F20" i="1"/>
  <c r="R11" i="1" l="1"/>
  <c r="R16" i="1"/>
  <c r="R17" i="1"/>
  <c r="R18" i="1"/>
  <c r="R19" i="1"/>
  <c r="Q4" i="1" l="1"/>
  <c r="P4" i="1"/>
  <c r="O4" i="1"/>
  <c r="N4" i="1"/>
  <c r="M4" i="1"/>
  <c r="L4" i="1"/>
  <c r="K4" i="1"/>
  <c r="J4" i="1"/>
  <c r="I4" i="1"/>
  <c r="H4" i="1"/>
  <c r="G4" i="1"/>
  <c r="F4" i="1"/>
  <c r="E3" i="1" l="1"/>
  <c r="E21" i="1" l="1"/>
  <c r="F7" i="1" l="1"/>
  <c r="F21" i="1" s="1"/>
  <c r="F52" i="1" s="1"/>
  <c r="G55" i="1" l="1"/>
  <c r="D37" i="2"/>
  <c r="R10" i="1" l="1"/>
  <c r="R25" i="1"/>
  <c r="R26" i="1"/>
  <c r="R27" i="1"/>
  <c r="R28" i="1"/>
  <c r="R29" i="1"/>
  <c r="R30" i="1"/>
  <c r="R31" i="1"/>
  <c r="R32" i="1"/>
  <c r="R33" i="1"/>
  <c r="R34" i="1"/>
  <c r="R35" i="1"/>
  <c r="R36" i="1"/>
  <c r="R37" i="1"/>
  <c r="R38" i="1"/>
  <c r="R39" i="1"/>
  <c r="R40" i="1"/>
  <c r="R41" i="1"/>
  <c r="R42" i="1"/>
  <c r="R43" i="1"/>
  <c r="R44" i="1"/>
  <c r="R45" i="1"/>
  <c r="R46" i="1"/>
  <c r="R47" i="1"/>
  <c r="R48" i="1"/>
  <c r="R24" i="1"/>
  <c r="H49" i="1" l="1"/>
  <c r="M49" i="1"/>
  <c r="G49" i="1"/>
  <c r="L49" i="1"/>
  <c r="P49" i="1"/>
  <c r="K49" i="1"/>
  <c r="Q49" i="1"/>
  <c r="J49" i="1"/>
  <c r="N49" i="1"/>
  <c r="O49" i="1"/>
  <c r="I49" i="1"/>
  <c r="R20" i="1"/>
  <c r="G7" i="1" l="1"/>
  <c r="G21" i="1" s="1"/>
  <c r="G52" i="1" s="1"/>
  <c r="R49" i="1"/>
  <c r="H55" i="1" l="1"/>
  <c r="H7" i="1"/>
  <c r="H21" i="1" s="1"/>
  <c r="H52" i="1" s="1"/>
  <c r="I55" i="1" l="1"/>
  <c r="I7" i="1"/>
  <c r="I21" i="1" s="1"/>
  <c r="I52" i="1" s="1"/>
  <c r="J55" i="1" s="1"/>
  <c r="J7" i="1" l="1"/>
  <c r="J21" i="1" s="1"/>
  <c r="J52" i="1" s="1"/>
  <c r="K55" i="1" s="1"/>
  <c r="K7" i="1" l="1"/>
  <c r="K21" i="1" s="1"/>
  <c r="K52" i="1" s="1"/>
  <c r="L55" i="1" s="1"/>
  <c r="L7" i="1" l="1"/>
  <c r="L21" i="1" s="1"/>
  <c r="L52" i="1" s="1"/>
  <c r="M55" i="1" s="1"/>
  <c r="N55" i="1" s="1"/>
  <c r="O55" i="1" s="1"/>
  <c r="P55" i="1" s="1"/>
  <c r="Q55" i="1" s="1"/>
  <c r="R55" i="1" s="1"/>
  <c r="R52" i="1" l="1"/>
  <c r="M7" i="1"/>
  <c r="M21" i="1" s="1"/>
  <c r="N7" i="1" l="1"/>
  <c r="N21" i="1" s="1"/>
  <c r="O7" i="1" l="1"/>
  <c r="O21" i="1" s="1"/>
  <c r="P7" i="1" l="1"/>
  <c r="P21" i="1" s="1"/>
  <c r="Q7" i="1" l="1"/>
  <c r="Q21" i="1" s="1"/>
</calcChain>
</file>

<file path=xl/sharedStrings.xml><?xml version="1.0" encoding="utf-8"?>
<sst xmlns="http://schemas.openxmlformats.org/spreadsheetml/2006/main" count="88" uniqueCount="52">
  <si>
    <t>Company name</t>
  </si>
  <si>
    <t>Starting date</t>
  </si>
  <si>
    <t>Cash balance alert minimum</t>
  </si>
  <si>
    <t>Cash on hand (beginning of month)</t>
  </si>
  <si>
    <t>TOTAL CASH RECEIPTS</t>
  </si>
  <si>
    <t>Total cash available</t>
  </si>
  <si>
    <t>CASH PAID OUT</t>
  </si>
  <si>
    <t>Advertising</t>
  </si>
  <si>
    <t>Commissions and fees</t>
  </si>
  <si>
    <t>Contract work</t>
  </si>
  <si>
    <t>Employee benefit schemes</t>
  </si>
  <si>
    <t>Insurance</t>
  </si>
  <si>
    <t>Interest expenses</t>
  </si>
  <si>
    <t>Materials and supplies (in COGS)</t>
  </si>
  <si>
    <t>Meals and entertainment</t>
  </si>
  <si>
    <t>Mortgage interest</t>
  </si>
  <si>
    <t>Office expenses</t>
  </si>
  <si>
    <t>Other interest expense</t>
  </si>
  <si>
    <t>Pension and profit-sharing plan</t>
  </si>
  <si>
    <t>Purchases for resale</t>
  </si>
  <si>
    <t>Rent or lease</t>
  </si>
  <si>
    <t>Rent or lease: vehicles, equipment</t>
  </si>
  <si>
    <t>Repairs and maintenance</t>
  </si>
  <si>
    <t>Supplies (not in COGS)</t>
  </si>
  <si>
    <t>Taxes and licences</t>
  </si>
  <si>
    <t>Travel</t>
  </si>
  <si>
    <t>Utilities</t>
  </si>
  <si>
    <t>Wages (less emp. credits)</t>
  </si>
  <si>
    <t>Other expenses</t>
  </si>
  <si>
    <t>Miscellaneous</t>
  </si>
  <si>
    <t>SUBTOTAL</t>
  </si>
  <si>
    <t>Beginning</t>
  </si>
  <si>
    <t xml:space="preserve"> </t>
  </si>
  <si>
    <t>Total</t>
  </si>
  <si>
    <t>Combination chart showing Cash on hand minimum alert and Cash flow projection is in this cell.</t>
  </si>
  <si>
    <t>12- Month Cash Flow Forecast</t>
  </si>
  <si>
    <t>Jan 20</t>
  </si>
  <si>
    <t>Feb 20</t>
  </si>
  <si>
    <t>Mar 20</t>
  </si>
  <si>
    <t>Apr 20</t>
  </si>
  <si>
    <t>May 20</t>
  </si>
  <si>
    <t>Jun 20</t>
  </si>
  <si>
    <t>Jul 20</t>
  </si>
  <si>
    <t>Aug 20</t>
  </si>
  <si>
    <t>Sep 20</t>
  </si>
  <si>
    <t>Oct 20</t>
  </si>
  <si>
    <t>Nov 20</t>
  </si>
  <si>
    <t>Dec 20</t>
  </si>
  <si>
    <t>CASH In-Flows</t>
  </si>
  <si>
    <t>YOUR NET CASH FLOW (A-B)</t>
  </si>
  <si>
    <t>YOUR MONTHLY OPENEING BALANCE</t>
  </si>
  <si>
    <t>Description (as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</si>
</sst>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1" formatCode="_(* #,##0_);_(* \(#,##0\);_(* &quot;-&quot;_);_(@_)"/>
    <numFmt numFmtId="43" formatCode="_(* #,##0.00_);_(* \(#,##0.00\);_(* &quot;-&quot;??_);_(@_)"/>
    <numFmt numFmtId="164" formatCode="_-&quot;£&quot;* #,##0_-;\-&quot;£&quot;* #,##0_-;_-&quot;£&quot;* &quot;-&quot;_-;_-@_-"/>
    <numFmt numFmtId="165" formatCode="&quot;£&quot;#,##0"/>
    <numFmt numFmtId="166" formatCode="mmm\ yy"/>
  </numFmts>
  <fonts count="31" x14ac:knownFonts="1">
    <font>
      <sz val="8"/>
      <name val="Arial"/>
      <family val="2"/>
    </font>
    <font>
      <sz val="11"/>
      <color theme="1"/>
      <name val="Arial"/>
      <family val="2"/>
      <scheme val="minor"/>
    </font>
    <font>
      <sz val="10"/>
      <name val="Arial"/>
      <family val="2"/>
    </font>
    <font>
      <sz val="8"/>
      <name val="Arial"/>
      <family val="2"/>
    </font>
    <font>
      <sz val="8"/>
      <name val="Arial"/>
      <family val="2"/>
      <scheme val="minor"/>
    </font>
    <font>
      <sz val="10"/>
      <color indexed="8"/>
      <name val="Arial"/>
      <family val="2"/>
      <scheme val="minor"/>
    </font>
    <font>
      <b/>
      <sz val="10"/>
      <name val="Arial"/>
      <family val="2"/>
      <scheme val="minor"/>
    </font>
    <font>
      <b/>
      <sz val="8"/>
      <name val="Arial"/>
      <family val="2"/>
      <scheme val="minor"/>
    </font>
    <font>
      <sz val="10"/>
      <name val="Arial"/>
      <family val="2"/>
      <scheme val="minor"/>
    </font>
    <font>
      <sz val="8"/>
      <color theme="0"/>
      <name val="Arial"/>
      <family val="2"/>
      <scheme val="minor"/>
    </font>
    <font>
      <b/>
      <sz val="14"/>
      <color theme="1" tint="0.249977111117893"/>
      <name val="Arial"/>
      <family val="2"/>
      <scheme val="major"/>
    </font>
    <font>
      <b/>
      <sz val="8"/>
      <color theme="0"/>
      <name val="Arial"/>
      <family val="2"/>
      <scheme val="minor"/>
    </font>
    <font>
      <b/>
      <sz val="8"/>
      <color theme="0" tint="-0.249977111117893"/>
      <name val="Arial"/>
      <family val="2"/>
      <scheme val="minor"/>
    </font>
    <font>
      <sz val="8"/>
      <color theme="0" tint="-0.249977111117893"/>
      <name val="Arial"/>
      <family val="2"/>
      <scheme val="minor"/>
    </font>
    <font>
      <b/>
      <sz val="8"/>
      <color theme="1"/>
      <name val="Arial"/>
      <family val="2"/>
      <scheme val="minor"/>
    </font>
    <font>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s>
  <fills count="37">
    <fill>
      <patternFill patternType="none"/>
    </fill>
    <fill>
      <patternFill patternType="gray125"/>
    </fill>
    <fill>
      <patternFill patternType="lightUp">
        <bgColor indexed="22"/>
      </patternFill>
    </fill>
    <fill>
      <patternFill patternType="solid">
        <fgColor theme="0" tint="-4.9989318521683403E-2"/>
        <bgColor indexed="64"/>
      </patternFill>
    </fill>
    <fill>
      <patternFill patternType="solid">
        <fgColor theme="1" tint="0.49998474074526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23"/>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auto="1"/>
      </top>
      <bottom style="thin">
        <color auto="1"/>
      </bottom>
      <diagonal/>
    </border>
    <border>
      <left style="thin">
        <color indexed="64"/>
      </left>
      <right style="thin">
        <color indexed="64"/>
      </right>
      <top style="thin">
        <color auto="1"/>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style="thin">
        <color indexed="64"/>
      </bottom>
      <diagonal/>
    </border>
    <border>
      <left/>
      <right style="thin">
        <color indexed="64"/>
      </right>
      <top style="thin">
        <color indexed="64"/>
      </top>
      <bottom style="thin">
        <color indexed="64"/>
      </bottom>
      <diagonal/>
    </border>
  </borders>
  <cellStyleXfs count="47">
    <xf numFmtId="0" fontId="0" fillId="0" borderId="0">
      <alignment wrapText="1"/>
    </xf>
    <xf numFmtId="164" fontId="2"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164" fontId="3" fillId="0" borderId="0" applyFont="0" applyFill="0" applyBorder="0" applyAlignment="0" applyProtection="0"/>
    <xf numFmtId="9" fontId="3" fillId="0" borderId="0" applyFont="0" applyFill="0" applyBorder="0" applyAlignment="0" applyProtection="0"/>
    <xf numFmtId="0" fontId="15" fillId="0" borderId="0" applyNumberFormat="0" applyFill="0" applyBorder="0" applyAlignment="0" applyProtection="0"/>
    <xf numFmtId="0" fontId="16" fillId="0" borderId="14" applyNumberFormat="0" applyFill="0" applyAlignment="0" applyProtection="0"/>
    <xf numFmtId="0" fontId="17" fillId="0" borderId="15" applyNumberFormat="0" applyFill="0" applyAlignment="0" applyProtection="0"/>
    <xf numFmtId="0" fontId="18" fillId="0" borderId="16" applyNumberFormat="0" applyFill="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17" applyNumberFormat="0" applyAlignment="0" applyProtection="0"/>
    <xf numFmtId="0" fontId="23" fillId="10" borderId="18" applyNumberFormat="0" applyAlignment="0" applyProtection="0"/>
    <xf numFmtId="0" fontId="24" fillId="10" borderId="17" applyNumberFormat="0" applyAlignment="0" applyProtection="0"/>
    <xf numFmtId="0" fontId="25" fillId="0" borderId="19" applyNumberFormat="0" applyFill="0" applyAlignment="0" applyProtection="0"/>
    <xf numFmtId="0" fontId="26" fillId="11" borderId="20" applyNumberFormat="0" applyAlignment="0" applyProtection="0"/>
    <xf numFmtId="0" fontId="27" fillId="0" borderId="0" applyNumberFormat="0" applyFill="0" applyBorder="0" applyAlignment="0" applyProtection="0"/>
    <xf numFmtId="0" fontId="3" fillId="12" borderId="21" applyNumberFormat="0" applyFont="0" applyAlignment="0" applyProtection="0"/>
    <xf numFmtId="0" fontId="28" fillId="0" borderId="0" applyNumberFormat="0" applyFill="0" applyBorder="0" applyAlignment="0" applyProtection="0"/>
    <xf numFmtId="0" fontId="29" fillId="0" borderId="22" applyNumberFormat="0" applyFill="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72">
    <xf numFmtId="0" fontId="0" fillId="0" borderId="0" xfId="0">
      <alignment wrapText="1"/>
    </xf>
    <xf numFmtId="0" fontId="4" fillId="0" borderId="0" xfId="0" applyFont="1" applyAlignment="1"/>
    <xf numFmtId="0" fontId="5" fillId="0" borderId="0" xfId="0" applyFont="1" applyFill="1" applyProtection="1">
      <alignment wrapText="1"/>
    </xf>
    <xf numFmtId="3" fontId="4" fillId="0" borderId="9" xfId="0" applyNumberFormat="1" applyFont="1" applyBorder="1" applyProtection="1">
      <alignment wrapText="1"/>
      <protection locked="0"/>
    </xf>
    <xf numFmtId="0" fontId="6" fillId="0" borderId="0" xfId="0" applyFont="1" applyBorder="1" applyAlignment="1"/>
    <xf numFmtId="0" fontId="4" fillId="0" borderId="0" xfId="0" applyFont="1" applyBorder="1" applyAlignment="1"/>
    <xf numFmtId="0" fontId="7" fillId="0" borderId="0" xfId="0" applyFont="1" applyBorder="1" applyAlignment="1">
      <alignment wrapText="1"/>
    </xf>
    <xf numFmtId="0" fontId="4" fillId="0" borderId="0" xfId="0" applyFont="1" applyBorder="1">
      <alignment wrapText="1"/>
    </xf>
    <xf numFmtId="0" fontId="7" fillId="0" borderId="3" xfId="0" applyFont="1" applyBorder="1" applyAlignment="1">
      <alignment wrapText="1"/>
    </xf>
    <xf numFmtId="3" fontId="4" fillId="2" borderId="10" xfId="0" applyNumberFormat="1" applyFont="1" applyFill="1" applyBorder="1">
      <alignment wrapText="1"/>
    </xf>
    <xf numFmtId="0" fontId="4" fillId="0" borderId="0" xfId="0" applyFont="1">
      <alignment wrapText="1"/>
    </xf>
    <xf numFmtId="3" fontId="4" fillId="0" borderId="1" xfId="0" applyNumberFormat="1" applyFont="1" applyBorder="1" applyProtection="1">
      <alignment wrapText="1"/>
      <protection locked="0"/>
    </xf>
    <xf numFmtId="0" fontId="7" fillId="0" borderId="7" xfId="0" applyFont="1" applyBorder="1" applyAlignment="1">
      <alignment wrapText="1"/>
    </xf>
    <xf numFmtId="0" fontId="4" fillId="0" borderId="0" xfId="0" applyFont="1" applyAlignment="1">
      <alignment wrapText="1"/>
    </xf>
    <xf numFmtId="0" fontId="8" fillId="0" borderId="0" xfId="0" applyFont="1" applyFill="1" applyProtection="1">
      <alignment wrapText="1"/>
    </xf>
    <xf numFmtId="3" fontId="9" fillId="0" borderId="0" xfId="0" applyNumberFormat="1" applyFont="1" applyAlignment="1"/>
    <xf numFmtId="3" fontId="4" fillId="3" borderId="3" xfId="0" applyNumberFormat="1" applyFont="1" applyFill="1" applyBorder="1">
      <alignment wrapText="1"/>
    </xf>
    <xf numFmtId="3" fontId="4" fillId="0" borderId="0" xfId="0" applyNumberFormat="1" applyFont="1">
      <alignment wrapText="1"/>
    </xf>
    <xf numFmtId="0" fontId="11" fillId="4" borderId="2" xfId="0" applyFont="1" applyFill="1" applyBorder="1" applyAlignment="1">
      <alignment wrapText="1"/>
    </xf>
    <xf numFmtId="3" fontId="4" fillId="3" borderId="8" xfId="0" applyNumberFormat="1" applyFont="1" applyFill="1" applyBorder="1">
      <alignment wrapText="1"/>
    </xf>
    <xf numFmtId="0" fontId="9" fillId="4" borderId="2" xfId="0" applyNumberFormat="1" applyFont="1" applyFill="1" applyBorder="1">
      <alignment wrapText="1"/>
    </xf>
    <xf numFmtId="0" fontId="4" fillId="0" borderId="13" xfId="0" applyFont="1" applyBorder="1" applyAlignment="1">
      <alignment wrapText="1"/>
    </xf>
    <xf numFmtId="0" fontId="4" fillId="0" borderId="5" xfId="0" applyFont="1" applyBorder="1" applyAlignment="1">
      <alignment wrapText="1"/>
    </xf>
    <xf numFmtId="0" fontId="11" fillId="4" borderId="6" xfId="0" applyFont="1" applyFill="1" applyBorder="1" applyAlignment="1">
      <alignment horizontal="center" wrapText="1"/>
    </xf>
    <xf numFmtId="0" fontId="4" fillId="2" borderId="10" xfId="0" applyFont="1" applyFill="1" applyBorder="1">
      <alignment wrapText="1"/>
    </xf>
    <xf numFmtId="3" fontId="4" fillId="3" borderId="11" xfId="0" applyNumberFormat="1" applyFont="1" applyFill="1" applyBorder="1">
      <alignment wrapText="1"/>
    </xf>
    <xf numFmtId="3" fontId="4" fillId="0" borderId="10" xfId="0" applyNumberFormat="1" applyFont="1" applyBorder="1" applyProtection="1">
      <alignment wrapText="1"/>
      <protection locked="0"/>
    </xf>
    <xf numFmtId="0" fontId="7" fillId="5" borderId="12" xfId="0" applyFont="1" applyFill="1" applyBorder="1" applyProtection="1">
      <alignment wrapText="1"/>
    </xf>
    <xf numFmtId="3" fontId="13" fillId="2" borderId="10" xfId="0" applyNumberFormat="1" applyFont="1" applyFill="1" applyBorder="1">
      <alignment wrapText="1"/>
    </xf>
    <xf numFmtId="0" fontId="7" fillId="5" borderId="12" xfId="0" applyFont="1" applyFill="1" applyBorder="1" applyAlignment="1">
      <alignment wrapText="1"/>
    </xf>
    <xf numFmtId="0" fontId="9" fillId="4" borderId="2" xfId="0" applyNumberFormat="1" applyFont="1" applyFill="1" applyBorder="1" applyAlignment="1">
      <alignment horizontal="center" wrapText="1"/>
    </xf>
    <xf numFmtId="0" fontId="11" fillId="4" borderId="8" xfId="0" applyNumberFormat="1" applyFont="1" applyFill="1" applyBorder="1" applyAlignment="1">
      <alignment horizontal="center" wrapText="1"/>
    </xf>
    <xf numFmtId="0" fontId="4" fillId="0" borderId="0" xfId="0" applyNumberFormat="1" applyFont="1" applyBorder="1">
      <alignment wrapText="1"/>
    </xf>
    <xf numFmtId="0" fontId="7" fillId="0" borderId="4" xfId="0" applyNumberFormat="1" applyFont="1" applyBorder="1" applyAlignment="1">
      <alignment wrapText="1"/>
    </xf>
    <xf numFmtId="0" fontId="4" fillId="0" borderId="7" xfId="0" applyNumberFormat="1" applyFont="1" applyBorder="1">
      <alignment wrapText="1"/>
    </xf>
    <xf numFmtId="0" fontId="4" fillId="0" borderId="4" xfId="0" applyNumberFormat="1" applyFont="1" applyBorder="1">
      <alignment wrapText="1"/>
    </xf>
    <xf numFmtId="0" fontId="4" fillId="0" borderId="0" xfId="0" applyNumberFormat="1" applyFont="1">
      <alignment wrapText="1"/>
    </xf>
    <xf numFmtId="0" fontId="4" fillId="0" borderId="5" xfId="0" applyFont="1" applyFill="1" applyBorder="1" applyAlignment="1" applyProtection="1">
      <alignment wrapText="1"/>
    </xf>
    <xf numFmtId="0" fontId="4" fillId="0" borderId="13" xfId="0" applyNumberFormat="1" applyFont="1" applyFill="1" applyBorder="1" applyAlignment="1">
      <alignment wrapText="1"/>
    </xf>
    <xf numFmtId="0" fontId="4" fillId="0" borderId="5" xfId="0" applyNumberFormat="1" applyFont="1" applyFill="1" applyBorder="1" applyAlignment="1">
      <alignment wrapText="1"/>
    </xf>
    <xf numFmtId="165" fontId="6" fillId="0" borderId="0" xfId="1" applyNumberFormat="1" applyFont="1"/>
    <xf numFmtId="0" fontId="8" fillId="0" borderId="0" xfId="0" applyFont="1" applyFill="1" applyProtection="1">
      <alignment wrapText="1"/>
    </xf>
    <xf numFmtId="166" fontId="4" fillId="0" borderId="0" xfId="0" applyNumberFormat="1" applyFont="1">
      <alignment wrapText="1"/>
    </xf>
    <xf numFmtId="166" fontId="11" fillId="4" borderId="9" xfId="0" applyNumberFormat="1" applyFont="1" applyFill="1" applyBorder="1" applyAlignment="1">
      <alignment horizontal="center" wrapText="1"/>
    </xf>
    <xf numFmtId="3" fontId="4" fillId="3" borderId="23" xfId="0" applyNumberFormat="1" applyFont="1" applyFill="1" applyBorder="1">
      <alignment wrapText="1"/>
    </xf>
    <xf numFmtId="166" fontId="4" fillId="0" borderId="1" xfId="0" applyNumberFormat="1" applyFont="1" applyBorder="1" applyAlignment="1" applyProtection="1">
      <alignment horizontal="right" wrapText="1"/>
      <protection locked="0"/>
    </xf>
    <xf numFmtId="3" fontId="4" fillId="0" borderId="12" xfId="0" applyNumberFormat="1" applyFont="1" applyBorder="1" applyAlignment="1" applyProtection="1">
      <alignment wrapText="1"/>
      <protection locked="0"/>
    </xf>
    <xf numFmtId="3" fontId="4" fillId="3" borderId="10" xfId="0" applyNumberFormat="1" applyFont="1" applyFill="1" applyBorder="1" applyAlignment="1">
      <alignment wrapText="1"/>
    </xf>
    <xf numFmtId="3" fontId="4" fillId="2" borderId="11" xfId="0" applyNumberFormat="1" applyFont="1" applyFill="1" applyBorder="1" applyAlignment="1">
      <alignment wrapText="1"/>
    </xf>
    <xf numFmtId="3" fontId="4" fillId="0" borderId="24" xfId="0" applyNumberFormat="1" applyFont="1" applyBorder="1" applyProtection="1">
      <alignment wrapText="1"/>
      <protection locked="0"/>
    </xf>
    <xf numFmtId="0" fontId="4" fillId="0" borderId="25" xfId="0" applyFont="1" applyFill="1" applyBorder="1" applyAlignment="1" applyProtection="1">
      <alignment wrapText="1"/>
    </xf>
    <xf numFmtId="3" fontId="4" fillId="0" borderId="26" xfId="0" applyNumberFormat="1" applyFont="1" applyBorder="1" applyProtection="1">
      <alignment wrapText="1"/>
      <protection locked="0"/>
    </xf>
    <xf numFmtId="0" fontId="4" fillId="0" borderId="27" xfId="0" applyFont="1" applyFill="1" applyBorder="1" applyAlignment="1" applyProtection="1">
      <alignment wrapText="1"/>
    </xf>
    <xf numFmtId="0" fontId="14" fillId="0" borderId="0" xfId="0" applyNumberFormat="1" applyFont="1" applyFill="1" applyBorder="1" applyAlignment="1">
      <alignment wrapText="1"/>
    </xf>
    <xf numFmtId="0" fontId="12" fillId="0" borderId="0" xfId="0" applyNumberFormat="1" applyFont="1" applyFill="1" applyBorder="1">
      <alignment wrapText="1"/>
    </xf>
    <xf numFmtId="166" fontId="11" fillId="0" borderId="0" xfId="0" applyNumberFormat="1" applyFont="1" applyFill="1" applyBorder="1" applyAlignment="1">
      <alignment horizontal="center" wrapText="1"/>
    </xf>
    <xf numFmtId="0" fontId="11" fillId="0" borderId="0" xfId="0" applyNumberFormat="1" applyFont="1" applyFill="1" applyBorder="1" applyAlignment="1">
      <alignment horizontal="center" wrapText="1"/>
    </xf>
    <xf numFmtId="0" fontId="4" fillId="0" borderId="0" xfId="0" applyFont="1" applyFill="1" applyBorder="1" applyAlignment="1">
      <alignment wrapText="1"/>
    </xf>
    <xf numFmtId="3" fontId="4" fillId="0" borderId="0" xfId="0" applyNumberFormat="1" applyFont="1" applyFill="1" applyBorder="1">
      <alignment wrapText="1"/>
    </xf>
    <xf numFmtId="0" fontId="7" fillId="0" borderId="0" xfId="0" applyFont="1" applyFill="1" applyBorder="1" applyAlignment="1">
      <alignment wrapText="1"/>
    </xf>
    <xf numFmtId="3" fontId="13" fillId="0" borderId="0" xfId="0" applyNumberFormat="1" applyFont="1" applyFill="1" applyBorder="1">
      <alignment wrapText="1"/>
    </xf>
    <xf numFmtId="0" fontId="4" fillId="0" borderId="10" xfId="0" applyFont="1" applyFill="1" applyBorder="1">
      <alignment wrapText="1"/>
    </xf>
    <xf numFmtId="0" fontId="4" fillId="0" borderId="0" xfId="0" applyFont="1" applyFill="1" applyBorder="1">
      <alignment wrapText="1"/>
    </xf>
    <xf numFmtId="0" fontId="11" fillId="0" borderId="0" xfId="0" applyFont="1" applyFill="1" applyBorder="1" applyAlignment="1"/>
    <xf numFmtId="0" fontId="9" fillId="0" borderId="0" xfId="0" applyFont="1" applyFill="1" applyBorder="1">
      <alignment wrapText="1"/>
    </xf>
    <xf numFmtId="0" fontId="9" fillId="0" borderId="0" xfId="0" applyFont="1" applyFill="1" applyBorder="1" applyAlignment="1">
      <alignment horizontal="center" wrapText="1"/>
    </xf>
    <xf numFmtId="0" fontId="4" fillId="0" borderId="0" xfId="0" applyNumberFormat="1" applyFont="1" applyFill="1" applyBorder="1">
      <alignment wrapText="1"/>
    </xf>
    <xf numFmtId="3" fontId="4" fillId="0" borderId="0" xfId="0" applyNumberFormat="1" applyFont="1" applyFill="1" applyBorder="1" applyProtection="1">
      <alignment wrapText="1"/>
      <protection locked="0"/>
    </xf>
    <xf numFmtId="3" fontId="4" fillId="0" borderId="0" xfId="0" applyNumberFormat="1" applyFont="1" applyFill="1" applyBorder="1" applyProtection="1">
      <alignment wrapText="1"/>
    </xf>
    <xf numFmtId="0" fontId="10" fillId="0" borderId="0" xfId="0" applyFont="1" applyFill="1" applyBorder="1" applyAlignment="1" applyProtection="1">
      <alignment horizontal="center" wrapText="1"/>
    </xf>
    <xf numFmtId="0" fontId="8" fillId="0" borderId="0" xfId="0" applyFont="1" applyFill="1" applyProtection="1">
      <alignment wrapText="1"/>
    </xf>
    <xf numFmtId="0" fontId="4" fillId="0" borderId="0" xfId="0" applyFont="1" applyAlignment="1">
      <alignment horizontal="center"/>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2" builtinId="3" customBuiltin="1"/>
    <cellStyle name="Comma [0]" xfId="3" builtinId="6" customBuiltin="1"/>
    <cellStyle name="Currency" xfId="1" builtinId="4" customBuiltin="1"/>
    <cellStyle name="Currency [0]" xfId="4" builtinId="7" customBuiltin="1"/>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ustomBuiltin="1"/>
    <cellStyle name="Note" xfId="20" builtinId="10" customBuiltin="1"/>
    <cellStyle name="Output" xfId="15" builtinId="21" customBuiltin="1"/>
    <cellStyle name="Per cent" xfId="5" builtinId="5" customBuiltin="1"/>
    <cellStyle name="Title" xfId="6" builtinId="15" customBuiltin="1"/>
    <cellStyle name="Total" xfId="22" builtinId="25" customBuiltin="1"/>
    <cellStyle name="Warning Text" xfId="19" builtinId="11" customBuiltin="1"/>
  </cellStyles>
  <dxfs count="91">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top/>
        <bottom style="thin">
          <color indexed="64"/>
        </bottom>
        <vertical/>
        <horizontal/>
      </border>
    </dxf>
    <dxf>
      <font>
        <b val="0"/>
        <i val="0"/>
        <strike val="0"/>
        <condense val="0"/>
        <extend val="0"/>
        <outline val="0"/>
        <shadow val="0"/>
        <u val="none"/>
        <vertAlign val="baseline"/>
        <sz val="8"/>
        <color auto="1"/>
        <name val="Arial"/>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fill>
        <patternFill patternType="lightUp">
          <fgColor indexed="64"/>
          <bgColor indexed="2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minor"/>
      </font>
      <numFmt numFmtId="3" formatCode="#,##0"/>
      <fill>
        <patternFill patternType="lightUp">
          <fgColor indexed="64"/>
          <bgColor indexed="22"/>
        </patternFill>
      </fill>
      <border diagonalUp="0" diagonalDown="0">
        <left style="thin">
          <color indexed="64"/>
        </left>
        <right style="thin">
          <color indexed="64"/>
        </right>
        <top/>
        <bottom/>
        <vertical/>
        <horizontal/>
      </border>
    </dxf>
    <dxf>
      <font>
        <b/>
        <i val="0"/>
        <strike val="0"/>
        <condense val="0"/>
        <extend val="0"/>
        <outline val="0"/>
        <shadow val="0"/>
        <u val="none"/>
        <vertAlign val="baseline"/>
        <sz val="8"/>
        <color auto="1"/>
        <name val="Arial"/>
        <scheme val="minor"/>
      </font>
      <fill>
        <patternFill patternType="solid">
          <fgColor indexed="64"/>
          <bgColor theme="0"/>
        </patternFill>
      </fill>
      <alignment horizontal="general" vertical="bottom"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8"/>
        <color auto="1"/>
        <name val="Arial"/>
        <scheme val="minor"/>
      </font>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8"/>
        <color auto="1"/>
        <name val="Arial"/>
        <scheme val="minor"/>
      </font>
      <protection locked="0" hidden="0"/>
    </dxf>
    <dxf>
      <border outline="0">
        <bottom style="thin">
          <color indexed="64"/>
        </bottom>
      </border>
    </dxf>
    <dxf>
      <font>
        <b val="0"/>
        <i val="0"/>
        <strike val="0"/>
        <condense val="0"/>
        <extend val="0"/>
        <outline val="0"/>
        <shadow val="0"/>
        <u val="none"/>
        <vertAlign val="baseline"/>
        <sz val="8"/>
        <color theme="0"/>
        <name val="Arial"/>
        <scheme val="minor"/>
      </font>
      <numFmt numFmtId="3" formatCode="#,##0"/>
      <fill>
        <patternFill patternType="solid">
          <fgColor indexed="64"/>
          <bgColor theme="1" tint="0.499984740745262"/>
        </patternFill>
      </fill>
    </dxf>
    <dxf>
      <font>
        <b val="0"/>
        <i val="0"/>
        <strike val="0"/>
        <condense val="0"/>
        <extend val="0"/>
        <outline val="0"/>
        <shadow val="0"/>
        <u val="none"/>
        <vertAlign val="baseline"/>
        <sz val="8"/>
        <color auto="1"/>
        <name val="Arial"/>
        <scheme val="minor"/>
      </font>
      <numFmt numFmtId="3" formatCode="#,##0"/>
      <fill>
        <patternFill patternType="lightUp">
          <fgColor indexed="64"/>
          <bgColor indexed="22"/>
        </patternFill>
      </fill>
      <alignment horizontal="general"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minor"/>
      </font>
      <numFmt numFmtId="3" formatCode="#,##0"/>
      <alignment horizontal="general" vertical="bottom" textRotation="0" wrapText="1" indent="0" justifyLastLine="0" shrinkToFit="0" readingOrder="0"/>
      <border diagonalUp="0" diagonalDown="0" outline="0">
        <left/>
        <right style="thin">
          <color indexed="64"/>
        </right>
        <top/>
        <bottom/>
      </border>
      <protection locked="0" hidden="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minor"/>
      </font>
      <fill>
        <patternFill patternType="solid">
          <fgColor indexed="64"/>
          <bgColor theme="0" tint="-4.9989318521683403E-2"/>
        </patternFill>
      </fill>
    </dxf>
    <dxf>
      <border outline="0">
        <bottom style="thin">
          <color indexed="64"/>
        </bottom>
      </border>
    </dxf>
    <dxf>
      <font>
        <b/>
        <i val="0"/>
        <strike val="0"/>
        <condense val="0"/>
        <extend val="0"/>
        <outline val="0"/>
        <shadow val="0"/>
        <u val="none"/>
        <vertAlign val="baseline"/>
        <sz val="8"/>
        <color theme="0"/>
        <name val="Arial"/>
        <scheme val="minor"/>
      </font>
      <numFmt numFmtId="167" formatCode="mmm/yy"/>
      <fill>
        <patternFill patternType="solid">
          <fgColor indexed="64"/>
          <bgColor theme="1" tint="0.499984740745262"/>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top/>
        <bottom style="thin">
          <color indexed="64"/>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0" tint="-0.249977111117893"/>
        <name val="Arial"/>
        <scheme val="minor"/>
      </font>
      <numFmt numFmtId="3" formatCode="#,##0"/>
      <fill>
        <patternFill patternType="lightUp">
          <fgColor indexed="64"/>
          <bgColor indexed="2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minor"/>
      </font>
      <numFmt numFmtId="3" formatCode="#,##0"/>
      <fill>
        <patternFill patternType="lightUp">
          <fgColor indexed="64"/>
          <bgColor indexed="22"/>
        </patternFill>
      </fill>
      <border diagonalUp="0" diagonalDown="0" outline="0">
        <left style="thin">
          <color indexed="64"/>
        </left>
        <right style="thin">
          <color indexed="64"/>
        </right>
        <top/>
        <bottom/>
      </border>
    </dxf>
    <dxf>
      <font>
        <b/>
        <i val="0"/>
        <strike val="0"/>
        <condense val="0"/>
        <extend val="0"/>
        <outline val="0"/>
        <shadow val="0"/>
        <u val="none"/>
        <vertAlign val="baseline"/>
        <sz val="8"/>
        <color auto="1"/>
        <name val="Arial"/>
        <scheme val="minor"/>
      </font>
      <fill>
        <patternFill patternType="solid">
          <fgColor indexed="64"/>
          <bgColor theme="0"/>
        </patternFill>
      </fill>
      <border diagonalUp="0" diagonalDown="0" outline="0">
        <left/>
        <right style="thin">
          <color indexed="64"/>
        </right>
        <top/>
        <bottom/>
      </border>
      <protection locked="1" hidden="0"/>
    </dxf>
    <dxf>
      <font>
        <b val="0"/>
        <i val="0"/>
        <strike val="0"/>
        <condense val="0"/>
        <extend val="0"/>
        <outline val="0"/>
        <shadow val="0"/>
        <u val="none"/>
        <vertAlign val="baseline"/>
        <sz val="8"/>
        <color auto="1"/>
        <name val="Arial"/>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left style="thin">
          <color indexed="64"/>
        </left>
        <right style="thin">
          <color indexed="64"/>
        </right>
        <top style="thin">
          <color indexed="64"/>
        </top>
      </border>
    </dxf>
    <dxf>
      <font>
        <b val="0"/>
        <i val="0"/>
        <strike val="0"/>
        <condense val="0"/>
        <extend val="0"/>
        <outline val="0"/>
        <shadow val="0"/>
        <u val="none"/>
        <vertAlign val="baseline"/>
        <sz val="8"/>
        <color auto="1"/>
        <name val="Arial"/>
        <scheme val="minor"/>
      </font>
      <protection locked="0" hidden="0"/>
    </dxf>
    <dxf>
      <border outline="0">
        <bottom style="thin">
          <color indexed="64"/>
        </bottom>
      </border>
    </dxf>
    <dxf>
      <font>
        <b val="0"/>
        <i val="0"/>
        <strike val="0"/>
        <condense val="0"/>
        <extend val="0"/>
        <outline val="0"/>
        <shadow val="0"/>
        <u val="none"/>
        <vertAlign val="baseline"/>
        <sz val="8"/>
        <color theme="0"/>
        <name val="Arial"/>
        <scheme val="minor"/>
      </font>
      <numFmt numFmtId="3" formatCode="#,##0"/>
      <fill>
        <patternFill patternType="solid">
          <fgColor indexed="64"/>
          <bgColor theme="1" tint="0.499984740745262"/>
        </patternFill>
      </fill>
    </dxf>
    <dxf>
      <font>
        <condense val="0"/>
        <extend val="0"/>
        <color indexed="10"/>
      </font>
    </dxf>
    <dxf>
      <font>
        <b/>
        <i val="0"/>
      </font>
    </dxf>
    <dxf>
      <fill>
        <patternFill>
          <bgColor theme="0" tint="-4.9989318521683403E-2"/>
        </patternFill>
      </fill>
    </dxf>
    <dxf>
      <font>
        <b/>
        <i val="0"/>
        <color theme="0"/>
      </font>
      <fill>
        <patternFill>
          <bgColor theme="1" tint="0.499984740745262"/>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Cash" pivot="0" count="4" xr9:uid="{00000000-0011-0000-FFFF-FFFF00000000}">
      <tableStyleElement type="wholeTable" dxfId="90"/>
      <tableStyleElement type="headerRow" dxfId="89"/>
      <tableStyleElement type="totalRow" dxfId="88"/>
      <tableStyleElement type="firstTotalCell" dxfId="87"/>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DDDDDD"/>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CCFF"/>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1"/>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mn-lt"/>
                <a:ea typeface="黑体"/>
                <a:cs typeface="黑体"/>
              </a:defRPr>
            </a:pPr>
            <a:r>
              <a:rPr lang="en-US">
                <a:latin typeface="+mn-lt"/>
              </a:rPr>
              <a:t>Cash flow projection
Company name</a:t>
            </a:r>
          </a:p>
        </c:rich>
      </c:tx>
      <c:layout>
        <c:manualLayout>
          <c:xMode val="edge"/>
          <c:yMode val="edge"/>
          <c:x val="0.37296784982359332"/>
          <c:y val="2.9227557411273492E-2"/>
        </c:manualLayout>
      </c:layout>
      <c:overlay val="0"/>
    </c:title>
    <c:autoTitleDeleted val="0"/>
    <c:plotArea>
      <c:layout>
        <c:manualLayout>
          <c:layoutTarget val="inner"/>
          <c:xMode val="edge"/>
          <c:yMode val="edge"/>
          <c:x val="7.0122020811520303E-2"/>
          <c:y val="0.20876826722338204"/>
          <c:w val="0.68496002937629952"/>
          <c:h val="0.6179540709812108"/>
        </c:manualLayout>
      </c:layout>
      <c:barChart>
        <c:barDir val="col"/>
        <c:grouping val="clustered"/>
        <c:varyColors val="0"/>
        <c:ser>
          <c:idx val="0"/>
          <c:order val="0"/>
          <c:tx>
            <c:v>Cash flow projection</c:v>
          </c:tx>
          <c:invertIfNegative val="0"/>
          <c:cat>
            <c:strRef>
              <c:f>'Cash flow'!$E$6:$Q$6</c:f>
              <c:strCache>
                <c:ptCount val="13"/>
                <c:pt idx="0">
                  <c:v>Beginning</c:v>
                </c:pt>
                <c:pt idx="1">
                  <c:v>Jan 20</c:v>
                </c:pt>
                <c:pt idx="2">
                  <c:v>Feb 20</c:v>
                </c:pt>
                <c:pt idx="3">
                  <c:v>Mar 20</c:v>
                </c:pt>
                <c:pt idx="4">
                  <c:v>Apr 20</c:v>
                </c:pt>
                <c:pt idx="5">
                  <c:v>May 20</c:v>
                </c:pt>
                <c:pt idx="6">
                  <c:v>Jun 20</c:v>
                </c:pt>
                <c:pt idx="7">
                  <c:v>Jul 20</c:v>
                </c:pt>
                <c:pt idx="8">
                  <c:v>Aug 20</c:v>
                </c:pt>
                <c:pt idx="9">
                  <c:v>Sep 20</c:v>
                </c:pt>
                <c:pt idx="10">
                  <c:v>Oct 20</c:v>
                </c:pt>
                <c:pt idx="11">
                  <c:v>Nov 20</c:v>
                </c:pt>
                <c:pt idx="12">
                  <c:v>Dec 20</c:v>
                </c:pt>
              </c:strCache>
            </c:strRef>
          </c:cat>
          <c:val>
            <c:numRef>
              <c:f>'Cash flow'!$E$57:$Q$57</c:f>
              <c:numCache>
                <c:formatCode>#,##0</c:formatCode>
                <c:ptCount val="13"/>
              </c:numCache>
            </c:numRef>
          </c:val>
          <c:extLst>
            <c:ext xmlns:c16="http://schemas.microsoft.com/office/drawing/2014/chart" uri="{C3380CC4-5D6E-409C-BE32-E72D297353CC}">
              <c16:uniqueId val="{00000000-170E-4586-9BA1-20653FE14EBD}"/>
            </c:ext>
          </c:extLst>
        </c:ser>
        <c:dLbls>
          <c:showLegendKey val="0"/>
          <c:showVal val="0"/>
          <c:showCatName val="0"/>
          <c:showSerName val="0"/>
          <c:showPercent val="0"/>
          <c:showBubbleSize val="0"/>
        </c:dLbls>
        <c:gapWidth val="150"/>
        <c:axId val="149172224"/>
        <c:axId val="165924864"/>
      </c:barChart>
      <c:lineChart>
        <c:grouping val="standard"/>
        <c:varyColors val="0"/>
        <c:ser>
          <c:idx val="1"/>
          <c:order val="1"/>
          <c:tx>
            <c:v>Cash on hand minimum alert</c:v>
          </c:tx>
          <c:cat>
            <c:strRef>
              <c:f>'Cash flow'!$E$6:$Q$6</c:f>
              <c:strCache>
                <c:ptCount val="13"/>
                <c:pt idx="0">
                  <c:v>Beginning</c:v>
                </c:pt>
                <c:pt idx="1">
                  <c:v>Jan 20</c:v>
                </c:pt>
                <c:pt idx="2">
                  <c:v>Feb 20</c:v>
                </c:pt>
                <c:pt idx="3">
                  <c:v>Mar 20</c:v>
                </c:pt>
                <c:pt idx="4">
                  <c:v>Apr 20</c:v>
                </c:pt>
                <c:pt idx="5">
                  <c:v>May 20</c:v>
                </c:pt>
                <c:pt idx="6">
                  <c:v>Jun 20</c:v>
                </c:pt>
                <c:pt idx="7">
                  <c:v>Jul 20</c:v>
                </c:pt>
                <c:pt idx="8">
                  <c:v>Aug 20</c:v>
                </c:pt>
                <c:pt idx="9">
                  <c:v>Sep 20</c:v>
                </c:pt>
                <c:pt idx="10">
                  <c:v>Oct 20</c:v>
                </c:pt>
                <c:pt idx="11">
                  <c:v>Nov 20</c:v>
                </c:pt>
                <c:pt idx="12">
                  <c:v>Dec 20</c:v>
                </c:pt>
              </c:strCache>
            </c:strRef>
          </c:cat>
          <c:val>
            <c:numRef>
              <c:f>'Cash flow'!$E$4:$Q$4</c:f>
              <c:numCache>
                <c:formatCode>#,##0</c:formatCode>
                <c:ptCount val="13"/>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170E-4586-9BA1-20653FE14EBD}"/>
            </c:ext>
          </c:extLst>
        </c:ser>
        <c:dLbls>
          <c:showLegendKey val="0"/>
          <c:showVal val="0"/>
          <c:showCatName val="0"/>
          <c:showSerName val="0"/>
          <c:showPercent val="0"/>
          <c:showBubbleSize val="0"/>
        </c:dLbls>
        <c:marker val="1"/>
        <c:smooth val="0"/>
        <c:axId val="149172224"/>
        <c:axId val="165924864"/>
      </c:lineChart>
      <c:catAx>
        <c:axId val="149172224"/>
        <c:scaling>
          <c:orientation val="minMax"/>
        </c:scaling>
        <c:delete val="0"/>
        <c:axPos val="b"/>
        <c:title>
          <c:tx>
            <c:rich>
              <a:bodyPr/>
              <a:lstStyle/>
              <a:p>
                <a:pPr>
                  <a:defRPr/>
                </a:pPr>
                <a:r>
                  <a:rPr lang="en-US"/>
                  <a:t>Period</a:t>
                </a:r>
              </a:p>
            </c:rich>
          </c:tx>
          <c:layout>
            <c:manualLayout>
              <c:xMode val="edge"/>
              <c:yMode val="edge"/>
              <c:x val="0.38109798775153103"/>
              <c:y val="0.92484342379958251"/>
            </c:manualLayout>
          </c:layout>
          <c:overlay val="0"/>
        </c:title>
        <c:numFmt formatCode="General" sourceLinked="1"/>
        <c:majorTickMark val="out"/>
        <c:minorTickMark val="none"/>
        <c:tickLblPos val="nextTo"/>
        <c:txPr>
          <a:bodyPr rot="-2700000" vert="horz"/>
          <a:lstStyle/>
          <a:p>
            <a:pPr>
              <a:defRPr>
                <a:solidFill>
                  <a:sysClr val="windowText" lastClr="000000"/>
                </a:solidFill>
              </a:defRPr>
            </a:pPr>
            <a:endParaRPr lang="en-US"/>
          </a:p>
        </c:txPr>
        <c:crossAx val="165924864"/>
        <c:crosses val="autoZero"/>
        <c:auto val="1"/>
        <c:lblAlgn val="ctr"/>
        <c:lblOffset val="100"/>
        <c:tickLblSkip val="1"/>
        <c:tickMarkSkip val="1"/>
        <c:noMultiLvlLbl val="0"/>
      </c:catAx>
      <c:valAx>
        <c:axId val="165924864"/>
        <c:scaling>
          <c:orientation val="minMax"/>
        </c:scaling>
        <c:delete val="0"/>
        <c:axPos val="l"/>
        <c:majorGridlines/>
        <c:title>
          <c:tx>
            <c:rich>
              <a:bodyPr/>
              <a:lstStyle/>
              <a:p>
                <a:pPr>
                  <a:defRPr/>
                </a:pPr>
                <a:r>
                  <a:rPr lang="en-US"/>
                  <a:t>Cash on hand</a:t>
                </a:r>
              </a:p>
            </c:rich>
          </c:tx>
          <c:layout>
            <c:manualLayout>
              <c:xMode val="edge"/>
              <c:yMode val="edge"/>
              <c:x val="1.0162611711814535E-2"/>
              <c:y val="0.39874739039665974"/>
            </c:manualLayout>
          </c:layout>
          <c:overlay val="0"/>
        </c:title>
        <c:numFmt formatCode="#,##0" sourceLinked="1"/>
        <c:majorTickMark val="out"/>
        <c:minorTickMark val="none"/>
        <c:tickLblPos val="nextTo"/>
        <c:txPr>
          <a:bodyPr rot="0" vert="horz"/>
          <a:lstStyle/>
          <a:p>
            <a:pPr>
              <a:defRPr/>
            </a:pPr>
            <a:endParaRPr lang="en-US"/>
          </a:p>
        </c:txPr>
        <c:crossAx val="149172224"/>
        <c:crosses val="autoZero"/>
        <c:crossBetween val="between"/>
      </c:valAx>
    </c:plotArea>
    <c:legend>
      <c:legendPos val="r"/>
      <c:layout>
        <c:manualLayout>
          <c:xMode val="edge"/>
          <c:yMode val="edge"/>
          <c:x val="0.77845605712499333"/>
          <c:y val="0.45511482254697289"/>
          <c:w val="0.21341484594810523"/>
          <c:h val="8.9770354906054298E-2"/>
        </c:manualLayout>
      </c:layout>
      <c:overlay val="0"/>
      <c:txPr>
        <a:bodyPr/>
        <a:lstStyle/>
        <a:p>
          <a:pPr>
            <a:defRPr>
              <a:solidFill>
                <a:sysClr val="windowText" lastClr="000000"/>
              </a:solidFill>
              <a:latin typeface="+mn-lt"/>
              <a:ea typeface="黑体"/>
              <a:cs typeface="黑体"/>
            </a:defRPr>
          </a:pPr>
          <a:endParaRPr lang="en-US"/>
        </a:p>
      </c:txPr>
    </c:legend>
    <c:plotVisOnly val="1"/>
    <c:dispBlanksAs val="gap"/>
    <c:showDLblsOverMax val="0"/>
  </c:chart>
  <c:printSettings>
    <c:headerFooter alignWithMargins="0"/>
    <c:pageMargins b="1" l="0.75000000000000011" r="0.75000000000000011"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101601</xdr:colOff>
      <xdr:row>0</xdr:row>
      <xdr:rowOff>63500</xdr:rowOff>
    </xdr:from>
    <xdr:to>
      <xdr:col>2</xdr:col>
      <xdr:colOff>723901</xdr:colOff>
      <xdr:row>2</xdr:row>
      <xdr:rowOff>16764</xdr:rowOff>
    </xdr:to>
    <xdr:pic>
      <xdr:nvPicPr>
        <xdr:cNvPr id="5" name="Picture 4">
          <a:extLst>
            <a:ext uri="{FF2B5EF4-FFF2-40B4-BE49-F238E27FC236}">
              <a16:creationId xmlns:a16="http://schemas.microsoft.com/office/drawing/2014/main" id="{B5E03ED3-0673-8D46-8A52-5CFBB400573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9600" b="29867"/>
        <a:stretch/>
      </xdr:blipFill>
      <xdr:spPr>
        <a:xfrm>
          <a:off x="241301" y="63500"/>
          <a:ext cx="762000" cy="4612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114300</xdr:colOff>
      <xdr:row>1</xdr:row>
      <xdr:rowOff>104775</xdr:rowOff>
    </xdr:from>
    <xdr:to>
      <xdr:col>16</xdr:col>
      <xdr:colOff>66675</xdr:colOff>
      <xdr:row>33</xdr:row>
      <xdr:rowOff>95250</xdr:rowOff>
    </xdr:to>
    <xdr:graphicFrame macro="">
      <xdr:nvGraphicFramePr>
        <xdr:cNvPr id="4098" name="Chart 2" descr="Combination chart showing Cash on hand minimum alert and Cash flow projection ">
          <a:extLst>
            <a:ext uri="{FF2B5EF4-FFF2-40B4-BE49-F238E27FC236}">
              <a16:creationId xmlns:a16="http://schemas.microsoft.com/office/drawing/2014/main" id="{00000000-0008-0000-0100-000002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342900</xdr:colOff>
      <xdr:row>2</xdr:row>
      <xdr:rowOff>114300</xdr:rowOff>
    </xdr:from>
    <xdr:to>
      <xdr:col>1</xdr:col>
      <xdr:colOff>1104900</xdr:colOff>
      <xdr:row>6</xdr:row>
      <xdr:rowOff>16764</xdr:rowOff>
    </xdr:to>
    <xdr:pic>
      <xdr:nvPicPr>
        <xdr:cNvPr id="3" name="Picture 2">
          <a:extLst>
            <a:ext uri="{FF2B5EF4-FFF2-40B4-BE49-F238E27FC236}">
              <a16:creationId xmlns:a16="http://schemas.microsoft.com/office/drawing/2014/main" id="{DA43036C-B715-4E4F-BE78-C645A1D88294}"/>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9600" b="29867"/>
        <a:stretch/>
      </xdr:blipFill>
      <xdr:spPr>
        <a:xfrm>
          <a:off x="812800" y="393700"/>
          <a:ext cx="762000" cy="4612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ashReceipts" displayName="CashReceipts" ref="D9:R20" totalsRowCount="1" headerRowDxfId="85" dataDxfId="83" headerRowBorderDxfId="84" tableBorderDxfId="82">
  <autoFilter ref="D9:R19"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0000-000001000000}" name="Description (as required)" totalsRowLabel="TOTAL CASH RECEIPTS" dataDxfId="81" totalsRowDxfId="80"/>
    <tableColumn id="2" xr3:uid="{00000000-0010-0000-0000-000002000000}" name=" " dataDxfId="79" totalsRowDxfId="78"/>
    <tableColumn id="3" xr3:uid="{00000000-0010-0000-0000-000003000000}" name="Jan 20" totalsRowFunction="custom" dataDxfId="77" totalsRowDxfId="76">
      <totalsRowFormula>SUM(F10:F19)</totalsRowFormula>
    </tableColumn>
    <tableColumn id="4" xr3:uid="{00000000-0010-0000-0000-000004000000}" name="Feb 20" totalsRowFunction="custom" dataDxfId="75" totalsRowDxfId="74">
      <totalsRowFormula>SUM(G10:G19)</totalsRowFormula>
    </tableColumn>
    <tableColumn id="5" xr3:uid="{00000000-0010-0000-0000-000005000000}" name="Mar 20" totalsRowFunction="custom" dataDxfId="73" totalsRowDxfId="72">
      <totalsRowFormula>SUM(H10:H19)</totalsRowFormula>
    </tableColumn>
    <tableColumn id="6" xr3:uid="{00000000-0010-0000-0000-000006000000}" name="Apr 20" totalsRowFunction="custom" dataDxfId="71" totalsRowDxfId="70">
      <totalsRowFormula>SUM(I10:I19)</totalsRowFormula>
    </tableColumn>
    <tableColumn id="7" xr3:uid="{00000000-0010-0000-0000-000007000000}" name="May 20" totalsRowFunction="custom" dataDxfId="69" totalsRowDxfId="68">
      <totalsRowFormula>SUM(J10:J19)</totalsRowFormula>
    </tableColumn>
    <tableColumn id="8" xr3:uid="{00000000-0010-0000-0000-000008000000}" name="Jun 20" totalsRowFunction="custom" dataDxfId="67" totalsRowDxfId="66">
      <totalsRowFormula>SUM(K10:K19)</totalsRowFormula>
    </tableColumn>
    <tableColumn id="9" xr3:uid="{00000000-0010-0000-0000-000009000000}" name="Jul 20" totalsRowFunction="custom" dataDxfId="65" totalsRowDxfId="64">
      <totalsRowFormula>SUM(L10:L19)</totalsRowFormula>
    </tableColumn>
    <tableColumn id="10" xr3:uid="{00000000-0010-0000-0000-00000A000000}" name="Aug 20" totalsRowFunction="custom" dataDxfId="63" totalsRowDxfId="62">
      <totalsRowFormula>SUM(M10:M19)</totalsRowFormula>
    </tableColumn>
    <tableColumn id="11" xr3:uid="{00000000-0010-0000-0000-00000B000000}" name="Sep 20" totalsRowFunction="custom" dataDxfId="61" totalsRowDxfId="60">
      <totalsRowFormula>SUM(N10:N19)</totalsRowFormula>
    </tableColumn>
    <tableColumn id="12" xr3:uid="{00000000-0010-0000-0000-00000C000000}" name="Oct 20" totalsRowFunction="custom" dataDxfId="59" totalsRowDxfId="58">
      <totalsRowFormula>SUM(O10:O19)</totalsRowFormula>
    </tableColumn>
    <tableColumn id="13" xr3:uid="{00000000-0010-0000-0000-00000D000000}" name="Nov 20" totalsRowFunction="custom" dataDxfId="57" totalsRowDxfId="56">
      <totalsRowFormula>SUM(P10:P19)</totalsRowFormula>
    </tableColumn>
    <tableColumn id="14" xr3:uid="{00000000-0010-0000-0000-00000E000000}" name="Dec 20" totalsRowFunction="custom" dataDxfId="55" totalsRowDxfId="54">
      <totalsRowFormula>SUM(Q10:Q19)</totalsRowFormula>
    </tableColumn>
    <tableColumn id="15" xr3:uid="{00000000-0010-0000-0000-00000F000000}" name="Total" totalsRowFunction="sum" dataDxfId="53" totalsRowDxfId="52">
      <calculatedColumnFormula>SUM(F10:Q10)</calculatedColumnFormula>
    </tableColumn>
  </tableColumns>
  <tableStyleInfo name="Cash" showFirstColumn="0" showLastColumn="0" showRowStripes="0" showColumnStripes="0"/>
  <extLst>
    <ext xmlns:x14="http://schemas.microsoft.com/office/spreadsheetml/2009/9/main" uri="{504A1905-F514-4f6f-8877-14C23A59335A}">
      <x14:table altTextSummary="Enter or modify Cash receipts items and each month values in this table. Total cash receipts and Total cash available are auto-calculated "/>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CashOnHand" displayName="CashOnHand" ref="E6:R7" totalsRowShown="0" headerRowDxfId="51" dataDxfId="49" headerRowBorderDxfId="50" tableBorderDxfId="48">
  <autoFilter ref="E6:R7"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100-000001000000}" name="Beginning" dataDxfId="47"/>
    <tableColumn id="2" xr3:uid="{00000000-0010-0000-0100-000002000000}" name="Jan 20" dataDxfId="46">
      <calculatedColumnFormula>E57</calculatedColumnFormula>
    </tableColumn>
    <tableColumn id="3" xr3:uid="{00000000-0010-0000-0100-000003000000}" name="Feb 20" dataDxfId="45">
      <calculatedColumnFormula>F57</calculatedColumnFormula>
    </tableColumn>
    <tableColumn id="4" xr3:uid="{00000000-0010-0000-0100-000004000000}" name="Mar 20" dataDxfId="44">
      <calculatedColumnFormula>G57</calculatedColumnFormula>
    </tableColumn>
    <tableColumn id="5" xr3:uid="{00000000-0010-0000-0100-000005000000}" name="Apr 20" dataDxfId="43">
      <calculatedColumnFormula>H57</calculatedColumnFormula>
    </tableColumn>
    <tableColumn id="6" xr3:uid="{00000000-0010-0000-0100-000006000000}" name="May 20" dataDxfId="42">
      <calculatedColumnFormula>I57</calculatedColumnFormula>
    </tableColumn>
    <tableColumn id="7" xr3:uid="{00000000-0010-0000-0100-000007000000}" name="Jun 20" dataDxfId="41">
      <calculatedColumnFormula>J57</calculatedColumnFormula>
    </tableColumn>
    <tableColumn id="8" xr3:uid="{00000000-0010-0000-0100-000008000000}" name="Jul 20" dataDxfId="40">
      <calculatedColumnFormula>K57</calculatedColumnFormula>
    </tableColumn>
    <tableColumn id="9" xr3:uid="{00000000-0010-0000-0100-000009000000}" name="Aug 20" dataDxfId="39">
      <calculatedColumnFormula>L57</calculatedColumnFormula>
    </tableColumn>
    <tableColumn id="10" xr3:uid="{00000000-0010-0000-0100-00000A000000}" name="Sep 20" dataDxfId="38">
      <calculatedColumnFormula>M57</calculatedColumnFormula>
    </tableColumn>
    <tableColumn id="11" xr3:uid="{00000000-0010-0000-0100-00000B000000}" name="Oct 20" dataDxfId="37">
      <calculatedColumnFormula>N57</calculatedColumnFormula>
    </tableColumn>
    <tableColumn id="12" xr3:uid="{00000000-0010-0000-0100-00000C000000}" name="Nov 20" dataDxfId="36">
      <calculatedColumnFormula>O57</calculatedColumnFormula>
    </tableColumn>
    <tableColumn id="13" xr3:uid="{00000000-0010-0000-0100-00000D000000}" name="Dec 20" dataDxfId="35">
      <calculatedColumnFormula>P57</calculatedColumnFormula>
    </tableColumn>
    <tableColumn id="14" xr3:uid="{00000000-0010-0000-0100-00000E000000}" name="Total" dataDxfId="34"/>
  </tableColumns>
  <tableStyleInfo name="Cash" showFirstColumn="0" showLastColumn="0" showRowStripes="1" showColumnStripes="0"/>
  <extLst>
    <ext xmlns:x14="http://schemas.microsoft.com/office/spreadsheetml/2009/9/main" uri="{504A1905-F514-4f6f-8877-14C23A59335A}">
      <x14:table altTextSummary="Enter Cash on hand at beginning in this table. Cash on hand is auto-calculated for each month"/>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Expenses" displayName="Expenses" ref="D23:R49" totalsRowCount="1" headerRowDxfId="33" dataDxfId="31" headerRowBorderDxfId="32" tableBorderDxfId="30">
  <autoFilter ref="D23:R48"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0200-000001000000}" name="Description (as required)" totalsRowLabel="SUBTOTAL" dataDxfId="29" totalsRowDxfId="28"/>
    <tableColumn id="2" xr3:uid="{00000000-0010-0000-0200-000002000000}" name=" " dataDxfId="27" totalsRowDxfId="26"/>
    <tableColumn id="3" xr3:uid="{00000000-0010-0000-0200-000003000000}" name="Jan 20" totalsRowFunction="sum" dataDxfId="25" totalsRowDxfId="24"/>
    <tableColumn id="4" xr3:uid="{00000000-0010-0000-0200-000004000000}" name="Feb 20" totalsRowFunction="sum" dataDxfId="23" totalsRowDxfId="22"/>
    <tableColumn id="5" xr3:uid="{00000000-0010-0000-0200-000005000000}" name="Mar 20" totalsRowFunction="sum" dataDxfId="21" totalsRowDxfId="20"/>
    <tableColumn id="6" xr3:uid="{00000000-0010-0000-0200-000006000000}" name="Apr 20" totalsRowFunction="sum" dataDxfId="19" totalsRowDxfId="18"/>
    <tableColumn id="7" xr3:uid="{00000000-0010-0000-0200-000007000000}" name="May 20" totalsRowFunction="sum" dataDxfId="17" totalsRowDxfId="16"/>
    <tableColumn id="8" xr3:uid="{00000000-0010-0000-0200-000008000000}" name="Jun 20" totalsRowFunction="sum" dataDxfId="15" totalsRowDxfId="14"/>
    <tableColumn id="9" xr3:uid="{00000000-0010-0000-0200-000009000000}" name="Jul 20" totalsRowFunction="sum" dataDxfId="13" totalsRowDxfId="12"/>
    <tableColumn id="10" xr3:uid="{00000000-0010-0000-0200-00000A000000}" name="Aug 20" totalsRowFunction="sum" dataDxfId="11" totalsRowDxfId="10"/>
    <tableColumn id="11" xr3:uid="{00000000-0010-0000-0200-00000B000000}" name="Sep 20" totalsRowFunction="sum" dataDxfId="9" totalsRowDxfId="8"/>
    <tableColumn id="12" xr3:uid="{00000000-0010-0000-0200-00000C000000}" name="Oct 20" totalsRowFunction="sum" dataDxfId="7" totalsRowDxfId="6"/>
    <tableColumn id="13" xr3:uid="{00000000-0010-0000-0200-00000D000000}" name="Nov 20" totalsRowFunction="sum" dataDxfId="5" totalsRowDxfId="4"/>
    <tableColumn id="14" xr3:uid="{00000000-0010-0000-0200-00000E000000}" name="Dec 20" totalsRowFunction="sum" dataDxfId="3" totalsRowDxfId="2"/>
    <tableColumn id="15" xr3:uid="{00000000-0010-0000-0200-00000F000000}" name="Total" totalsRowFunction="sum" dataDxfId="1" totalsRowDxfId="0">
      <calculatedColumnFormula>SUM(F24:Q24)</calculatedColumnFormula>
    </tableColumn>
  </tableColumns>
  <tableStyleInfo name="Cash" showFirstColumn="1" showLastColumn="0" showRowStripes="0" showColumnStripes="0"/>
  <extLst>
    <ext xmlns:x14="http://schemas.microsoft.com/office/spreadsheetml/2009/9/main" uri="{504A1905-F514-4f6f-8877-14C23A59335A}">
      <x14:table altTextSummary="Enter or modify Cash paid out items and each month values in this table. Subtotal is auto-calculated at the en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C1:V66"/>
  <sheetViews>
    <sheetView showGridLines="0" zoomScaleNormal="100" workbookViewId="0">
      <selection activeCell="C24" sqref="C24"/>
    </sheetView>
  </sheetViews>
  <sheetFormatPr baseColWidth="10" defaultColWidth="9.25" defaultRowHeight="11" x14ac:dyDescent="0.15"/>
  <cols>
    <col min="1" max="2" width="2.75" style="10" customWidth="1"/>
    <col min="3" max="4" width="31.25" style="13" customWidth="1"/>
    <col min="5" max="5" width="14.5" style="10" customWidth="1"/>
    <col min="6" max="12" width="11.75" style="10" customWidth="1"/>
    <col min="13" max="18" width="12.75" style="10" customWidth="1"/>
    <col min="19" max="19" width="2.75" style="10" customWidth="1"/>
    <col min="20" max="21" width="9.25" style="10"/>
    <col min="22" max="22" width="10.25" style="10" bestFit="1" customWidth="1"/>
    <col min="23" max="16384" width="9.25" style="10"/>
  </cols>
  <sheetData>
    <row r="1" spans="3:19" s="1" customFormat="1" ht="22.5" customHeight="1" x14ac:dyDescent="0.2">
      <c r="D1" s="69" t="s">
        <v>35</v>
      </c>
      <c r="E1" s="69"/>
      <c r="F1" s="69"/>
      <c r="G1" s="69"/>
      <c r="H1" s="69"/>
      <c r="I1" s="69"/>
      <c r="J1" s="69"/>
      <c r="K1" s="69"/>
      <c r="L1" s="69"/>
      <c r="M1" s="69"/>
      <c r="N1" s="69"/>
      <c r="O1" s="69"/>
      <c r="P1" s="69"/>
      <c r="Q1" s="69"/>
      <c r="R1" s="69"/>
    </row>
    <row r="2" spans="3:19" s="1" customFormat="1" ht="18" x14ac:dyDescent="0.2">
      <c r="D2" s="69" t="s">
        <v>0</v>
      </c>
      <c r="E2" s="69"/>
      <c r="F2" s="69"/>
      <c r="G2" s="69"/>
      <c r="H2" s="69"/>
      <c r="I2" s="69"/>
      <c r="J2" s="69"/>
      <c r="K2" s="69"/>
      <c r="L2" s="69"/>
      <c r="M2" s="69"/>
      <c r="N2" s="69"/>
      <c r="O2" s="69"/>
      <c r="P2" s="69"/>
      <c r="Q2" s="69"/>
      <c r="R2" s="69"/>
    </row>
    <row r="3" spans="3:19" s="1" customFormat="1" ht="14" x14ac:dyDescent="0.15">
      <c r="C3" s="41" t="s">
        <v>1</v>
      </c>
      <c r="D3" s="14" t="s">
        <v>1</v>
      </c>
      <c r="E3" s="45">
        <f ca="1">TODAY()</f>
        <v>44064</v>
      </c>
    </row>
    <row r="4" spans="3:19" s="1" customFormat="1" ht="28" x14ac:dyDescent="0.15">
      <c r="C4" s="41" t="s">
        <v>2</v>
      </c>
      <c r="D4" s="14"/>
      <c r="E4" s="3"/>
      <c r="F4" s="15">
        <f t="shared" ref="F4" si="0">Cash_minimum</f>
        <v>0</v>
      </c>
      <c r="G4" s="15">
        <f t="shared" ref="G4:Q4" si="1">Cash_minimum</f>
        <v>0</v>
      </c>
      <c r="H4" s="15">
        <f t="shared" si="1"/>
        <v>0</v>
      </c>
      <c r="I4" s="15">
        <f t="shared" si="1"/>
        <v>0</v>
      </c>
      <c r="J4" s="15">
        <f t="shared" si="1"/>
        <v>0</v>
      </c>
      <c r="K4" s="15">
        <f t="shared" si="1"/>
        <v>0</v>
      </c>
      <c r="L4" s="15">
        <f t="shared" si="1"/>
        <v>0</v>
      </c>
      <c r="M4" s="15">
        <f t="shared" si="1"/>
        <v>0</v>
      </c>
      <c r="N4" s="15">
        <f t="shared" si="1"/>
        <v>0</v>
      </c>
      <c r="O4" s="15">
        <f t="shared" si="1"/>
        <v>0</v>
      </c>
      <c r="P4" s="15">
        <f t="shared" si="1"/>
        <v>0</v>
      </c>
      <c r="Q4" s="15">
        <f t="shared" si="1"/>
        <v>0</v>
      </c>
    </row>
    <row r="5" spans="3:19" s="1" customFormat="1" ht="13" x14ac:dyDescent="0.15">
      <c r="C5" s="41"/>
      <c r="D5" s="14"/>
      <c r="J5" s="4"/>
      <c r="L5" s="5"/>
      <c r="M5" s="5"/>
      <c r="N5" s="5"/>
    </row>
    <row r="6" spans="3:19" s="7" customFormat="1" ht="12" x14ac:dyDescent="0.15">
      <c r="C6" s="6"/>
      <c r="D6" s="6"/>
      <c r="E6" s="23" t="s">
        <v>31</v>
      </c>
      <c r="F6" s="43" t="s">
        <v>36</v>
      </c>
      <c r="G6" s="43" t="s">
        <v>37</v>
      </c>
      <c r="H6" s="43" t="s">
        <v>38</v>
      </c>
      <c r="I6" s="43" t="s">
        <v>39</v>
      </c>
      <c r="J6" s="43" t="s">
        <v>40</v>
      </c>
      <c r="K6" s="43" t="s">
        <v>41</v>
      </c>
      <c r="L6" s="43" t="s">
        <v>42</v>
      </c>
      <c r="M6" s="43" t="s">
        <v>43</v>
      </c>
      <c r="N6" s="43" t="s">
        <v>44</v>
      </c>
      <c r="O6" s="43" t="s">
        <v>45</v>
      </c>
      <c r="P6" s="43" t="s">
        <v>46</v>
      </c>
      <c r="Q6" s="43" t="s">
        <v>47</v>
      </c>
      <c r="R6" s="31" t="s">
        <v>33</v>
      </c>
    </row>
    <row r="7" spans="3:19" ht="24" x14ac:dyDescent="0.15">
      <c r="C7" s="8" t="s">
        <v>3</v>
      </c>
      <c r="D7" s="8" t="s">
        <v>3</v>
      </c>
      <c r="E7" s="46"/>
      <c r="F7" s="47">
        <f t="shared" ref="F7:Q7" si="2">E57</f>
        <v>0</v>
      </c>
      <c r="G7" s="47">
        <f t="shared" si="2"/>
        <v>0</v>
      </c>
      <c r="H7" s="47">
        <f t="shared" si="2"/>
        <v>0</v>
      </c>
      <c r="I7" s="47">
        <f t="shared" si="2"/>
        <v>0</v>
      </c>
      <c r="J7" s="47">
        <f t="shared" si="2"/>
        <v>0</v>
      </c>
      <c r="K7" s="47">
        <f t="shared" si="2"/>
        <v>0</v>
      </c>
      <c r="L7" s="47">
        <f t="shared" si="2"/>
        <v>0</v>
      </c>
      <c r="M7" s="47">
        <f t="shared" si="2"/>
        <v>0</v>
      </c>
      <c r="N7" s="47">
        <f t="shared" si="2"/>
        <v>0</v>
      </c>
      <c r="O7" s="47">
        <f t="shared" si="2"/>
        <v>0</v>
      </c>
      <c r="P7" s="47">
        <f t="shared" si="2"/>
        <v>0</v>
      </c>
      <c r="Q7" s="47">
        <f t="shared" si="2"/>
        <v>0</v>
      </c>
      <c r="R7" s="48"/>
    </row>
    <row r="8" spans="3:19" x14ac:dyDescent="0.15">
      <c r="C8" s="12"/>
      <c r="D8" s="12"/>
      <c r="E8" s="32"/>
      <c r="F8" s="32"/>
      <c r="G8" s="32"/>
      <c r="H8" s="32"/>
      <c r="I8" s="32"/>
      <c r="J8" s="32"/>
      <c r="K8" s="32"/>
      <c r="L8" s="32"/>
      <c r="M8" s="32"/>
      <c r="N8" s="32"/>
      <c r="O8" s="32"/>
      <c r="P8" s="32"/>
      <c r="Q8" s="32"/>
      <c r="R8" s="32"/>
      <c r="S8" s="7"/>
    </row>
    <row r="9" spans="3:19" ht="12" x14ac:dyDescent="0.15">
      <c r="C9" s="18" t="s">
        <v>48</v>
      </c>
      <c r="D9" s="18" t="s">
        <v>51</v>
      </c>
      <c r="E9" s="20" t="s">
        <v>32</v>
      </c>
      <c r="F9" s="43" t="s">
        <v>36</v>
      </c>
      <c r="G9" s="43" t="s">
        <v>37</v>
      </c>
      <c r="H9" s="43" t="s">
        <v>38</v>
      </c>
      <c r="I9" s="43" t="s">
        <v>39</v>
      </c>
      <c r="J9" s="43" t="s">
        <v>40</v>
      </c>
      <c r="K9" s="43" t="s">
        <v>41</v>
      </c>
      <c r="L9" s="43" t="s">
        <v>42</v>
      </c>
      <c r="M9" s="43" t="s">
        <v>43</v>
      </c>
      <c r="N9" s="43" t="s">
        <v>44</v>
      </c>
      <c r="O9" s="43" t="s">
        <v>45</v>
      </c>
      <c r="P9" s="43" t="s">
        <v>46</v>
      </c>
      <c r="Q9" s="43" t="s">
        <v>47</v>
      </c>
      <c r="R9" s="30" t="s">
        <v>33</v>
      </c>
    </row>
    <row r="10" spans="3:19" x14ac:dyDescent="0.15">
      <c r="C10" s="37"/>
      <c r="D10" s="37"/>
      <c r="E10" s="9"/>
      <c r="F10" s="3"/>
      <c r="G10" s="3"/>
      <c r="H10" s="3"/>
      <c r="I10" s="3"/>
      <c r="J10" s="3"/>
      <c r="K10" s="3"/>
      <c r="L10" s="3"/>
      <c r="M10" s="3"/>
      <c r="N10" s="3"/>
      <c r="O10" s="3"/>
      <c r="P10" s="3"/>
      <c r="Q10" s="3"/>
      <c r="R10" s="19">
        <f t="shared" ref="R10:R19" si="3">SUM(F10:Q10)</f>
        <v>0</v>
      </c>
    </row>
    <row r="11" spans="3:19" x14ac:dyDescent="0.15">
      <c r="C11" s="37"/>
      <c r="D11" s="37"/>
      <c r="E11" s="9"/>
      <c r="F11" s="3"/>
      <c r="G11" s="3"/>
      <c r="H11" s="3"/>
      <c r="I11" s="3"/>
      <c r="J11" s="3"/>
      <c r="K11" s="3"/>
      <c r="L11" s="3"/>
      <c r="M11" s="3"/>
      <c r="N11" s="3"/>
      <c r="O11" s="3"/>
      <c r="P11" s="3"/>
      <c r="Q11" s="3"/>
      <c r="R11" s="19">
        <f t="shared" si="3"/>
        <v>0</v>
      </c>
    </row>
    <row r="12" spans="3:19" x14ac:dyDescent="0.15">
      <c r="C12" s="50"/>
      <c r="D12" s="50"/>
      <c r="E12" s="9"/>
      <c r="F12" s="49"/>
      <c r="G12" s="49"/>
      <c r="H12" s="49"/>
      <c r="I12" s="49"/>
      <c r="J12" s="49"/>
      <c r="K12" s="49"/>
      <c r="L12" s="49"/>
      <c r="M12" s="49"/>
      <c r="N12" s="49"/>
      <c r="O12" s="49"/>
      <c r="P12" s="49"/>
      <c r="Q12" s="49"/>
      <c r="R12" s="19">
        <f t="shared" ref="R12:R13" si="4">SUM(F12:Q12)</f>
        <v>0</v>
      </c>
    </row>
    <row r="13" spans="3:19" x14ac:dyDescent="0.15">
      <c r="C13" s="50"/>
      <c r="D13" s="50"/>
      <c r="E13" s="9"/>
      <c r="F13" s="49"/>
      <c r="G13" s="49"/>
      <c r="H13" s="49"/>
      <c r="I13" s="49"/>
      <c r="J13" s="49"/>
      <c r="K13" s="49"/>
      <c r="L13" s="49"/>
      <c r="M13" s="49"/>
      <c r="N13" s="49"/>
      <c r="O13" s="49"/>
      <c r="P13" s="49"/>
      <c r="Q13" s="49"/>
      <c r="R13" s="19">
        <f t="shared" si="4"/>
        <v>0</v>
      </c>
    </row>
    <row r="14" spans="3:19" x14ac:dyDescent="0.15">
      <c r="C14" s="52"/>
      <c r="D14" s="52"/>
      <c r="E14" s="9"/>
      <c r="F14" s="51"/>
      <c r="G14" s="51"/>
      <c r="H14" s="51"/>
      <c r="I14" s="51"/>
      <c r="J14" s="51"/>
      <c r="K14" s="51"/>
      <c r="L14" s="51"/>
      <c r="M14" s="51"/>
      <c r="N14" s="51"/>
      <c r="O14" s="51"/>
      <c r="P14" s="51"/>
      <c r="Q14" s="51"/>
      <c r="R14" s="19">
        <f t="shared" ref="R14:R15" si="5">SUM(F14:Q14)</f>
        <v>0</v>
      </c>
    </row>
    <row r="15" spans="3:19" x14ac:dyDescent="0.15">
      <c r="C15" s="52"/>
      <c r="D15" s="52"/>
      <c r="E15" s="9"/>
      <c r="F15" s="51"/>
      <c r="G15" s="51"/>
      <c r="H15" s="51"/>
      <c r="I15" s="51"/>
      <c r="J15" s="51"/>
      <c r="K15" s="51"/>
      <c r="L15" s="51"/>
      <c r="M15" s="51"/>
      <c r="N15" s="51"/>
      <c r="O15" s="51"/>
      <c r="P15" s="51"/>
      <c r="Q15" s="51"/>
      <c r="R15" s="19">
        <f t="shared" si="5"/>
        <v>0</v>
      </c>
    </row>
    <row r="16" spans="3:19" x14ac:dyDescent="0.15">
      <c r="C16" s="37"/>
      <c r="D16" s="37"/>
      <c r="E16" s="9"/>
      <c r="F16" s="11"/>
      <c r="G16" s="11"/>
      <c r="H16" s="11"/>
      <c r="I16" s="11"/>
      <c r="J16" s="11"/>
      <c r="K16" s="11"/>
      <c r="L16" s="11"/>
      <c r="M16" s="11"/>
      <c r="N16" s="11"/>
      <c r="O16" s="11"/>
      <c r="P16" s="11"/>
      <c r="Q16" s="11"/>
      <c r="R16" s="19">
        <f t="shared" si="3"/>
        <v>0</v>
      </c>
    </row>
    <row r="17" spans="3:22" x14ac:dyDescent="0.15">
      <c r="C17" s="37"/>
      <c r="D17" s="37"/>
      <c r="E17" s="9"/>
      <c r="F17" s="11"/>
      <c r="G17" s="11"/>
      <c r="H17" s="11"/>
      <c r="I17" s="11"/>
      <c r="J17" s="11"/>
      <c r="K17" s="11"/>
      <c r="L17" s="11"/>
      <c r="M17" s="11"/>
      <c r="N17" s="11"/>
      <c r="O17" s="11"/>
      <c r="P17" s="11"/>
      <c r="Q17" s="11"/>
      <c r="R17" s="19">
        <f t="shared" si="3"/>
        <v>0</v>
      </c>
    </row>
    <row r="18" spans="3:22" x14ac:dyDescent="0.15">
      <c r="C18" s="37"/>
      <c r="D18" s="37"/>
      <c r="E18" s="9"/>
      <c r="F18" s="11"/>
      <c r="G18" s="11"/>
      <c r="H18" s="11"/>
      <c r="I18" s="11"/>
      <c r="J18" s="11"/>
      <c r="K18" s="11"/>
      <c r="L18" s="11"/>
      <c r="M18" s="11"/>
      <c r="N18" s="11"/>
      <c r="O18" s="11"/>
      <c r="P18" s="11"/>
      <c r="Q18" s="11"/>
      <c r="R18" s="19">
        <f t="shared" si="3"/>
        <v>0</v>
      </c>
    </row>
    <row r="19" spans="3:22" x14ac:dyDescent="0.15">
      <c r="C19" s="37"/>
      <c r="D19" s="37"/>
      <c r="E19" s="9"/>
      <c r="F19" s="11"/>
      <c r="G19" s="11"/>
      <c r="H19" s="11"/>
      <c r="I19" s="11"/>
      <c r="J19" s="11"/>
      <c r="K19" s="11"/>
      <c r="L19" s="11"/>
      <c r="M19" s="11"/>
      <c r="N19" s="11"/>
      <c r="O19" s="11"/>
      <c r="P19" s="11"/>
      <c r="Q19" s="11"/>
      <c r="R19" s="19">
        <f t="shared" si="3"/>
        <v>0</v>
      </c>
    </row>
    <row r="20" spans="3:22" ht="12" x14ac:dyDescent="0.15">
      <c r="C20" s="27" t="s">
        <v>4</v>
      </c>
      <c r="D20" s="27" t="s">
        <v>4</v>
      </c>
      <c r="E20" s="28"/>
      <c r="F20" s="26">
        <f t="shared" ref="F20:Q20" si="6">SUM(F10:F19)</f>
        <v>0</v>
      </c>
      <c r="G20" s="26">
        <f t="shared" si="6"/>
        <v>0</v>
      </c>
      <c r="H20" s="44">
        <f t="shared" si="6"/>
        <v>0</v>
      </c>
      <c r="I20" s="44">
        <f t="shared" si="6"/>
        <v>0</v>
      </c>
      <c r="J20" s="44">
        <f t="shared" si="6"/>
        <v>0</v>
      </c>
      <c r="K20" s="44">
        <f t="shared" si="6"/>
        <v>0</v>
      </c>
      <c r="L20" s="44">
        <f t="shared" si="6"/>
        <v>0</v>
      </c>
      <c r="M20" s="44">
        <f t="shared" si="6"/>
        <v>0</v>
      </c>
      <c r="N20" s="44">
        <f t="shared" si="6"/>
        <v>0</v>
      </c>
      <c r="O20" s="44">
        <f t="shared" si="6"/>
        <v>0</v>
      </c>
      <c r="P20" s="44">
        <f t="shared" si="6"/>
        <v>0</v>
      </c>
      <c r="Q20" s="44">
        <f t="shared" si="6"/>
        <v>0</v>
      </c>
      <c r="R20" s="25">
        <f>SUBTOTAL(109,CashReceipts[Total])</f>
        <v>0</v>
      </c>
      <c r="V20" s="42"/>
    </row>
    <row r="21" spans="3:22" s="7" customFormat="1" ht="12" x14ac:dyDescent="0.15">
      <c r="C21" s="8" t="s">
        <v>5</v>
      </c>
      <c r="D21" s="8" t="s">
        <v>5</v>
      </c>
      <c r="E21" s="16">
        <f>(E7+CashReceipts[[#Totals],[ ]])</f>
        <v>0</v>
      </c>
      <c r="F21" s="16">
        <f>(F7+CashReceipts[[#Totals],[Jan 20]])</f>
        <v>0</v>
      </c>
      <c r="G21" s="16">
        <f>(G7+CashReceipts[[#Totals],[Feb 20]])</f>
        <v>0</v>
      </c>
      <c r="H21" s="16">
        <f>(H7+CashReceipts[[#Totals],[Mar 20]])</f>
        <v>0</v>
      </c>
      <c r="I21" s="16">
        <f>(I7+CashReceipts[[#Totals],[Apr 20]])</f>
        <v>0</v>
      </c>
      <c r="J21" s="16">
        <f>(J7+CashReceipts[[#Totals],[May 20]])</f>
        <v>0</v>
      </c>
      <c r="K21" s="16">
        <f>(K7+CashReceipts[[#Totals],[Jun 20]])</f>
        <v>0</v>
      </c>
      <c r="L21" s="16">
        <f>(L7+CashReceipts[[#Totals],[Jul 20]])</f>
        <v>0</v>
      </c>
      <c r="M21" s="16">
        <f>(M7+CashReceipts[[#Totals],[Aug 20]])</f>
        <v>0</v>
      </c>
      <c r="N21" s="16">
        <f>(N7+CashReceipts[[#Totals],[Sep 20]])</f>
        <v>0</v>
      </c>
      <c r="O21" s="16">
        <f>(O7+CashReceipts[[#Totals],[Oct 20]])</f>
        <v>0</v>
      </c>
      <c r="P21" s="16">
        <f>(P7+CashReceipts[[#Totals],[Nov 20]])</f>
        <v>0</v>
      </c>
      <c r="Q21" s="16">
        <f>(Q7+CashReceipts[[#Totals],[Dec 20]])</f>
        <v>0</v>
      </c>
      <c r="R21" s="9"/>
      <c r="V21" s="42"/>
    </row>
    <row r="22" spans="3:22" s="36" customFormat="1" x14ac:dyDescent="0.15">
      <c r="C22" s="33"/>
      <c r="D22" s="33"/>
      <c r="E22" s="34"/>
      <c r="F22" s="34"/>
      <c r="G22" s="34"/>
      <c r="H22" s="34"/>
      <c r="I22" s="34"/>
      <c r="J22" s="34"/>
      <c r="K22" s="34"/>
      <c r="L22" s="34"/>
      <c r="M22" s="34"/>
      <c r="N22" s="34"/>
      <c r="O22" s="34"/>
      <c r="P22" s="34"/>
      <c r="Q22" s="34"/>
      <c r="R22" s="35"/>
      <c r="V22" s="42"/>
    </row>
    <row r="23" spans="3:22" ht="12" x14ac:dyDescent="0.15">
      <c r="C23" s="18" t="s">
        <v>6</v>
      </c>
      <c r="D23" s="18" t="s">
        <v>51</v>
      </c>
      <c r="E23" s="20" t="s">
        <v>32</v>
      </c>
      <c r="F23" s="43" t="s">
        <v>36</v>
      </c>
      <c r="G23" s="43" t="s">
        <v>37</v>
      </c>
      <c r="H23" s="43" t="s">
        <v>38</v>
      </c>
      <c r="I23" s="43" t="s">
        <v>39</v>
      </c>
      <c r="J23" s="43" t="s">
        <v>40</v>
      </c>
      <c r="K23" s="43" t="s">
        <v>41</v>
      </c>
      <c r="L23" s="43" t="s">
        <v>42</v>
      </c>
      <c r="M23" s="43" t="s">
        <v>43</v>
      </c>
      <c r="N23" s="43" t="s">
        <v>44</v>
      </c>
      <c r="O23" s="43" t="s">
        <v>45</v>
      </c>
      <c r="P23" s="43" t="s">
        <v>46</v>
      </c>
      <c r="Q23" s="43" t="s">
        <v>47</v>
      </c>
      <c r="R23" s="30" t="s">
        <v>33</v>
      </c>
      <c r="V23" s="42"/>
    </row>
    <row r="24" spans="3:22" ht="12" x14ac:dyDescent="0.15">
      <c r="C24" s="38" t="s">
        <v>7</v>
      </c>
      <c r="D24" s="38"/>
      <c r="E24" s="9"/>
      <c r="F24" s="3"/>
      <c r="G24" s="3"/>
      <c r="H24" s="3"/>
      <c r="I24" s="3"/>
      <c r="J24" s="3"/>
      <c r="K24" s="3"/>
      <c r="L24" s="3"/>
      <c r="M24" s="3"/>
      <c r="N24" s="3"/>
      <c r="O24" s="3"/>
      <c r="P24" s="3"/>
      <c r="Q24" s="3"/>
      <c r="R24" s="19">
        <f t="shared" ref="R24:R48" si="7">SUM(F24:Q24)</f>
        <v>0</v>
      </c>
      <c r="V24" s="42"/>
    </row>
    <row r="25" spans="3:22" ht="12" x14ac:dyDescent="0.15">
      <c r="C25" s="38" t="s">
        <v>8</v>
      </c>
      <c r="D25" s="38"/>
      <c r="E25" s="9"/>
      <c r="F25" s="3"/>
      <c r="G25" s="3"/>
      <c r="H25" s="3"/>
      <c r="I25" s="3"/>
      <c r="J25" s="3"/>
      <c r="K25" s="3"/>
      <c r="L25" s="3"/>
      <c r="M25" s="3"/>
      <c r="N25" s="3"/>
      <c r="O25" s="3"/>
      <c r="P25" s="3"/>
      <c r="Q25" s="3"/>
      <c r="R25" s="19">
        <f t="shared" si="7"/>
        <v>0</v>
      </c>
      <c r="V25" s="42"/>
    </row>
    <row r="26" spans="3:22" ht="12" x14ac:dyDescent="0.15">
      <c r="C26" s="38" t="s">
        <v>9</v>
      </c>
      <c r="D26" s="38"/>
      <c r="E26" s="9"/>
      <c r="F26" s="3"/>
      <c r="G26" s="3"/>
      <c r="H26" s="3"/>
      <c r="I26" s="3"/>
      <c r="J26" s="3"/>
      <c r="K26" s="3"/>
      <c r="L26" s="3"/>
      <c r="M26" s="3"/>
      <c r="N26" s="3"/>
      <c r="O26" s="3"/>
      <c r="P26" s="3"/>
      <c r="Q26" s="3"/>
      <c r="R26" s="19">
        <f t="shared" si="7"/>
        <v>0</v>
      </c>
      <c r="V26" s="42"/>
    </row>
    <row r="27" spans="3:22" ht="12" x14ac:dyDescent="0.15">
      <c r="C27" s="38" t="s">
        <v>10</v>
      </c>
      <c r="D27" s="38"/>
      <c r="E27" s="9"/>
      <c r="F27" s="3"/>
      <c r="G27" s="3"/>
      <c r="H27" s="3"/>
      <c r="I27" s="3"/>
      <c r="J27" s="3"/>
      <c r="K27" s="3"/>
      <c r="L27" s="3"/>
      <c r="M27" s="3"/>
      <c r="N27" s="3"/>
      <c r="O27" s="3"/>
      <c r="P27" s="3"/>
      <c r="Q27" s="3"/>
      <c r="R27" s="19">
        <f t="shared" si="7"/>
        <v>0</v>
      </c>
      <c r="V27" s="42"/>
    </row>
    <row r="28" spans="3:22" ht="12" x14ac:dyDescent="0.15">
      <c r="C28" s="38" t="s">
        <v>11</v>
      </c>
      <c r="D28" s="38"/>
      <c r="E28" s="9"/>
      <c r="F28" s="3"/>
      <c r="G28" s="3"/>
      <c r="H28" s="3"/>
      <c r="I28" s="3"/>
      <c r="J28" s="3"/>
      <c r="K28" s="3"/>
      <c r="L28" s="3"/>
      <c r="M28" s="3"/>
      <c r="N28" s="3"/>
      <c r="O28" s="3"/>
      <c r="P28" s="3"/>
      <c r="Q28" s="3"/>
      <c r="R28" s="19">
        <f t="shared" si="7"/>
        <v>0</v>
      </c>
      <c r="V28" s="42"/>
    </row>
    <row r="29" spans="3:22" ht="12" x14ac:dyDescent="0.15">
      <c r="C29" s="21" t="s">
        <v>12</v>
      </c>
      <c r="D29" s="21"/>
      <c r="E29" s="9"/>
      <c r="F29" s="3"/>
      <c r="G29" s="3"/>
      <c r="H29" s="3"/>
      <c r="I29" s="3"/>
      <c r="J29" s="3"/>
      <c r="K29" s="3"/>
      <c r="L29" s="3"/>
      <c r="M29" s="3"/>
      <c r="N29" s="3"/>
      <c r="O29" s="3"/>
      <c r="P29" s="3"/>
      <c r="Q29" s="3"/>
      <c r="R29" s="19">
        <f t="shared" si="7"/>
        <v>0</v>
      </c>
      <c r="V29" s="42"/>
    </row>
    <row r="30" spans="3:22" ht="12" x14ac:dyDescent="0.15">
      <c r="C30" s="38" t="s">
        <v>13</v>
      </c>
      <c r="D30" s="38"/>
      <c r="E30" s="9"/>
      <c r="F30" s="3"/>
      <c r="G30" s="3"/>
      <c r="H30" s="3"/>
      <c r="I30" s="3"/>
      <c r="J30" s="3"/>
      <c r="K30" s="3"/>
      <c r="L30" s="3"/>
      <c r="M30" s="3"/>
      <c r="N30" s="3"/>
      <c r="O30" s="3"/>
      <c r="P30" s="3"/>
      <c r="Q30" s="3"/>
      <c r="R30" s="19">
        <f t="shared" si="7"/>
        <v>0</v>
      </c>
      <c r="V30" s="42"/>
    </row>
    <row r="31" spans="3:22" ht="12" x14ac:dyDescent="0.15">
      <c r="C31" s="38" t="s">
        <v>14</v>
      </c>
      <c r="D31" s="38"/>
      <c r="E31" s="9"/>
      <c r="F31" s="11"/>
      <c r="G31" s="11"/>
      <c r="H31" s="11"/>
      <c r="I31" s="11"/>
      <c r="J31" s="11"/>
      <c r="K31" s="11"/>
      <c r="L31" s="11"/>
      <c r="M31" s="11"/>
      <c r="N31" s="11"/>
      <c r="O31" s="11"/>
      <c r="P31" s="11"/>
      <c r="Q31" s="11"/>
      <c r="R31" s="19">
        <f t="shared" si="7"/>
        <v>0</v>
      </c>
      <c r="V31" s="42"/>
    </row>
    <row r="32" spans="3:22" ht="12" x14ac:dyDescent="0.15">
      <c r="C32" s="38" t="s">
        <v>15</v>
      </c>
      <c r="D32" s="38"/>
      <c r="E32" s="9"/>
      <c r="F32" s="11"/>
      <c r="G32" s="11"/>
      <c r="H32" s="11"/>
      <c r="I32" s="11"/>
      <c r="J32" s="11"/>
      <c r="K32" s="11"/>
      <c r="L32" s="11"/>
      <c r="M32" s="11"/>
      <c r="N32" s="11"/>
      <c r="O32" s="11"/>
      <c r="P32" s="11"/>
      <c r="Q32" s="11"/>
      <c r="R32" s="19">
        <f t="shared" si="7"/>
        <v>0</v>
      </c>
    </row>
    <row r="33" spans="3:18" ht="12" x14ac:dyDescent="0.15">
      <c r="C33" s="38" t="s">
        <v>16</v>
      </c>
      <c r="D33" s="38"/>
      <c r="E33" s="9"/>
      <c r="F33" s="11"/>
      <c r="G33" s="11"/>
      <c r="H33" s="11"/>
      <c r="I33" s="11"/>
      <c r="J33" s="11"/>
      <c r="K33" s="11"/>
      <c r="L33" s="11"/>
      <c r="M33" s="11"/>
      <c r="N33" s="11"/>
      <c r="O33" s="11"/>
      <c r="P33" s="11"/>
      <c r="Q33" s="11"/>
      <c r="R33" s="19">
        <f t="shared" si="7"/>
        <v>0</v>
      </c>
    </row>
    <row r="34" spans="3:18" ht="12" x14ac:dyDescent="0.15">
      <c r="C34" s="38" t="s">
        <v>17</v>
      </c>
      <c r="D34" s="38"/>
      <c r="E34" s="9"/>
      <c r="F34" s="11"/>
      <c r="G34" s="11"/>
      <c r="H34" s="11"/>
      <c r="I34" s="11"/>
      <c r="J34" s="11"/>
      <c r="K34" s="11"/>
      <c r="L34" s="11"/>
      <c r="M34" s="11"/>
      <c r="N34" s="11"/>
      <c r="O34" s="11"/>
      <c r="P34" s="11"/>
      <c r="Q34" s="11"/>
      <c r="R34" s="19">
        <f t="shared" si="7"/>
        <v>0</v>
      </c>
    </row>
    <row r="35" spans="3:18" ht="12" x14ac:dyDescent="0.15">
      <c r="C35" s="38" t="s">
        <v>18</v>
      </c>
      <c r="D35" s="38"/>
      <c r="E35" s="9"/>
      <c r="F35" s="11"/>
      <c r="G35" s="11"/>
      <c r="H35" s="11"/>
      <c r="I35" s="11"/>
      <c r="J35" s="11"/>
      <c r="K35" s="11"/>
      <c r="L35" s="11"/>
      <c r="M35" s="11"/>
      <c r="N35" s="11"/>
      <c r="O35" s="11"/>
      <c r="P35" s="11"/>
      <c r="Q35" s="11"/>
      <c r="R35" s="19">
        <f t="shared" si="7"/>
        <v>0</v>
      </c>
    </row>
    <row r="36" spans="3:18" ht="12" x14ac:dyDescent="0.15">
      <c r="C36" s="38" t="s">
        <v>19</v>
      </c>
      <c r="D36" s="38"/>
      <c r="E36" s="9"/>
      <c r="F36" s="11"/>
      <c r="G36" s="11"/>
      <c r="H36" s="11"/>
      <c r="I36" s="11"/>
      <c r="J36" s="11"/>
      <c r="K36" s="11"/>
      <c r="L36" s="11"/>
      <c r="M36" s="11"/>
      <c r="N36" s="11"/>
      <c r="O36" s="11"/>
      <c r="P36" s="11"/>
      <c r="Q36" s="11"/>
      <c r="R36" s="19">
        <f t="shared" si="7"/>
        <v>0</v>
      </c>
    </row>
    <row r="37" spans="3:18" ht="12" x14ac:dyDescent="0.15">
      <c r="C37" s="38" t="s">
        <v>20</v>
      </c>
      <c r="D37" s="38"/>
      <c r="E37" s="9"/>
      <c r="F37" s="11"/>
      <c r="G37" s="11"/>
      <c r="H37" s="11"/>
      <c r="I37" s="11"/>
      <c r="J37" s="11"/>
      <c r="K37" s="11"/>
      <c r="L37" s="11"/>
      <c r="M37" s="11"/>
      <c r="N37" s="11"/>
      <c r="O37" s="11"/>
      <c r="P37" s="11"/>
      <c r="Q37" s="11"/>
      <c r="R37" s="19">
        <f t="shared" si="7"/>
        <v>0</v>
      </c>
    </row>
    <row r="38" spans="3:18" ht="12" x14ac:dyDescent="0.15">
      <c r="C38" s="38" t="s">
        <v>21</v>
      </c>
      <c r="D38" s="38"/>
      <c r="E38" s="9"/>
      <c r="F38" s="11"/>
      <c r="G38" s="11"/>
      <c r="H38" s="11"/>
      <c r="I38" s="11"/>
      <c r="J38" s="11"/>
      <c r="K38" s="11"/>
      <c r="L38" s="11"/>
      <c r="M38" s="11"/>
      <c r="N38" s="11"/>
      <c r="O38" s="11"/>
      <c r="P38" s="11"/>
      <c r="Q38" s="11"/>
      <c r="R38" s="19">
        <f t="shared" si="7"/>
        <v>0</v>
      </c>
    </row>
    <row r="39" spans="3:18" ht="12" x14ac:dyDescent="0.15">
      <c r="C39" s="38" t="s">
        <v>22</v>
      </c>
      <c r="D39" s="38"/>
      <c r="E39" s="9"/>
      <c r="F39" s="11"/>
      <c r="G39" s="11"/>
      <c r="H39" s="11"/>
      <c r="I39" s="11"/>
      <c r="J39" s="11"/>
      <c r="K39" s="11"/>
      <c r="L39" s="11"/>
      <c r="M39" s="11"/>
      <c r="N39" s="11"/>
      <c r="O39" s="11"/>
      <c r="P39" s="11"/>
      <c r="Q39" s="11"/>
      <c r="R39" s="19">
        <f t="shared" si="7"/>
        <v>0</v>
      </c>
    </row>
    <row r="40" spans="3:18" ht="12" x14ac:dyDescent="0.15">
      <c r="C40" s="38" t="s">
        <v>23</v>
      </c>
      <c r="D40" s="38"/>
      <c r="E40" s="9"/>
      <c r="F40" s="11"/>
      <c r="G40" s="11"/>
      <c r="H40" s="11"/>
      <c r="I40" s="11"/>
      <c r="J40" s="11"/>
      <c r="K40" s="11"/>
      <c r="L40" s="11"/>
      <c r="M40" s="11"/>
      <c r="N40" s="11"/>
      <c r="O40" s="11"/>
      <c r="P40" s="11"/>
      <c r="Q40" s="11"/>
      <c r="R40" s="19">
        <f t="shared" si="7"/>
        <v>0</v>
      </c>
    </row>
    <row r="41" spans="3:18" ht="12" x14ac:dyDescent="0.15">
      <c r="C41" s="38" t="s">
        <v>24</v>
      </c>
      <c r="D41" s="38"/>
      <c r="E41" s="9"/>
      <c r="F41" s="11"/>
      <c r="G41" s="11"/>
      <c r="H41" s="11"/>
      <c r="I41" s="11"/>
      <c r="J41" s="11"/>
      <c r="K41" s="11"/>
      <c r="L41" s="11"/>
      <c r="M41" s="11"/>
      <c r="N41" s="11"/>
      <c r="O41" s="11"/>
      <c r="P41" s="11"/>
      <c r="Q41" s="11"/>
      <c r="R41" s="19">
        <f t="shared" si="7"/>
        <v>0</v>
      </c>
    </row>
    <row r="42" spans="3:18" ht="12" x14ac:dyDescent="0.15">
      <c r="C42" s="38" t="s">
        <v>25</v>
      </c>
      <c r="D42" s="38"/>
      <c r="E42" s="9"/>
      <c r="F42" s="11"/>
      <c r="G42" s="11"/>
      <c r="H42" s="11"/>
      <c r="I42" s="11"/>
      <c r="J42" s="11"/>
      <c r="K42" s="11"/>
      <c r="L42" s="11"/>
      <c r="M42" s="11"/>
      <c r="N42" s="11"/>
      <c r="O42" s="11"/>
      <c r="P42" s="11"/>
      <c r="Q42" s="11"/>
      <c r="R42" s="19">
        <f t="shared" si="7"/>
        <v>0</v>
      </c>
    </row>
    <row r="43" spans="3:18" ht="12" x14ac:dyDescent="0.15">
      <c r="C43" s="38" t="s">
        <v>26</v>
      </c>
      <c r="D43" s="38"/>
      <c r="E43" s="9"/>
      <c r="F43" s="11"/>
      <c r="G43" s="11"/>
      <c r="H43" s="11"/>
      <c r="I43" s="11"/>
      <c r="J43" s="11"/>
      <c r="K43" s="11"/>
      <c r="L43" s="11"/>
      <c r="M43" s="11"/>
      <c r="N43" s="11"/>
      <c r="O43" s="11"/>
      <c r="P43" s="11"/>
      <c r="Q43" s="11"/>
      <c r="R43" s="19">
        <f t="shared" si="7"/>
        <v>0</v>
      </c>
    </row>
    <row r="44" spans="3:18" ht="12" x14ac:dyDescent="0.15">
      <c r="C44" s="39" t="s">
        <v>27</v>
      </c>
      <c r="D44" s="39"/>
      <c r="E44" s="9"/>
      <c r="F44" s="11"/>
      <c r="G44" s="11"/>
      <c r="H44" s="11"/>
      <c r="I44" s="11"/>
      <c r="J44" s="11"/>
      <c r="K44" s="11"/>
      <c r="L44" s="11"/>
      <c r="M44" s="11"/>
      <c r="N44" s="11"/>
      <c r="O44" s="11"/>
      <c r="P44" s="11"/>
      <c r="Q44" s="11"/>
      <c r="R44" s="19">
        <f t="shared" si="7"/>
        <v>0</v>
      </c>
    </row>
    <row r="45" spans="3:18" ht="12" x14ac:dyDescent="0.15">
      <c r="C45" s="22" t="s">
        <v>28</v>
      </c>
      <c r="D45" s="22"/>
      <c r="E45" s="9"/>
      <c r="F45" s="11"/>
      <c r="G45" s="11"/>
      <c r="H45" s="11"/>
      <c r="I45" s="11"/>
      <c r="J45" s="11"/>
      <c r="K45" s="11"/>
      <c r="L45" s="11"/>
      <c r="M45" s="11"/>
      <c r="N45" s="11"/>
      <c r="O45" s="11"/>
      <c r="P45" s="11"/>
      <c r="Q45" s="11"/>
      <c r="R45" s="19">
        <f t="shared" si="7"/>
        <v>0</v>
      </c>
    </row>
    <row r="46" spans="3:18" ht="12" x14ac:dyDescent="0.15">
      <c r="C46" s="22" t="s">
        <v>28</v>
      </c>
      <c r="D46" s="22"/>
      <c r="E46" s="9"/>
      <c r="F46" s="11"/>
      <c r="G46" s="11"/>
      <c r="H46" s="11"/>
      <c r="I46" s="11"/>
      <c r="J46" s="11"/>
      <c r="K46" s="11"/>
      <c r="L46" s="11"/>
      <c r="M46" s="11"/>
      <c r="N46" s="11"/>
      <c r="O46" s="11"/>
      <c r="P46" s="11"/>
      <c r="Q46" s="11"/>
      <c r="R46" s="19">
        <f t="shared" si="7"/>
        <v>0</v>
      </c>
    </row>
    <row r="47" spans="3:18" ht="12" x14ac:dyDescent="0.15">
      <c r="C47" s="22" t="s">
        <v>28</v>
      </c>
      <c r="D47" s="22"/>
      <c r="E47" s="9"/>
      <c r="F47" s="11"/>
      <c r="G47" s="11"/>
      <c r="H47" s="11"/>
      <c r="I47" s="11"/>
      <c r="J47" s="11"/>
      <c r="K47" s="11"/>
      <c r="L47" s="11"/>
      <c r="M47" s="11"/>
      <c r="N47" s="11"/>
      <c r="O47" s="11"/>
      <c r="P47" s="11"/>
      <c r="Q47" s="11"/>
      <c r="R47" s="19">
        <f t="shared" si="7"/>
        <v>0</v>
      </c>
    </row>
    <row r="48" spans="3:18" ht="12" x14ac:dyDescent="0.15">
      <c r="C48" s="22" t="s">
        <v>29</v>
      </c>
      <c r="D48" s="22"/>
      <c r="E48" s="9"/>
      <c r="F48" s="11"/>
      <c r="G48" s="11"/>
      <c r="H48" s="11"/>
      <c r="I48" s="11"/>
      <c r="J48" s="11"/>
      <c r="K48" s="11"/>
      <c r="L48" s="11"/>
      <c r="M48" s="11"/>
      <c r="N48" s="11"/>
      <c r="O48" s="11"/>
      <c r="P48" s="11"/>
      <c r="Q48" s="11"/>
      <c r="R48" s="19">
        <f t="shared" si="7"/>
        <v>0</v>
      </c>
    </row>
    <row r="49" spans="3:22" ht="12" x14ac:dyDescent="0.15">
      <c r="C49" s="29" t="s">
        <v>30</v>
      </c>
      <c r="D49" s="29" t="s">
        <v>30</v>
      </c>
      <c r="E49" s="24"/>
      <c r="F49" s="26">
        <f>SUBTOTAL(109,Expenses[Jan 20])</f>
        <v>0</v>
      </c>
      <c r="G49" s="26">
        <f>SUBTOTAL(109,Expenses[Feb 20])</f>
        <v>0</v>
      </c>
      <c r="H49" s="26">
        <f>SUBTOTAL(109,Expenses[Mar 20])</f>
        <v>0</v>
      </c>
      <c r="I49" s="26">
        <f>SUBTOTAL(109,Expenses[Apr 20])</f>
        <v>0</v>
      </c>
      <c r="J49" s="26">
        <f>SUBTOTAL(109,Expenses[May 20])</f>
        <v>0</v>
      </c>
      <c r="K49" s="26">
        <f>SUBTOTAL(109,Expenses[Jun 20])</f>
        <v>0</v>
      </c>
      <c r="L49" s="26">
        <f>SUBTOTAL(109,Expenses[Jul 20])</f>
        <v>0</v>
      </c>
      <c r="M49" s="26">
        <f>SUBTOTAL(109,Expenses[Aug 20])</f>
        <v>0</v>
      </c>
      <c r="N49" s="26">
        <f>SUBTOTAL(109,Expenses[Sep 20])</f>
        <v>0</v>
      </c>
      <c r="O49" s="26">
        <f>SUBTOTAL(109,Expenses[Oct 20])</f>
        <v>0</v>
      </c>
      <c r="P49" s="26">
        <f>SUBTOTAL(109,Expenses[Nov 20])</f>
        <v>0</v>
      </c>
      <c r="Q49" s="26">
        <f>SUBTOTAL(109,Expenses[Dec 20])</f>
        <v>0</v>
      </c>
      <c r="R49" s="25">
        <f>SUBTOTAL(109,Expenses[Total])</f>
        <v>0</v>
      </c>
    </row>
    <row r="50" spans="3:22" x14ac:dyDescent="0.15">
      <c r="C50" s="53"/>
      <c r="D50" s="53"/>
      <c r="E50" s="54"/>
      <c r="F50" s="55"/>
      <c r="G50" s="55"/>
      <c r="H50" s="55"/>
      <c r="I50" s="55"/>
      <c r="J50" s="55"/>
      <c r="K50" s="55"/>
      <c r="L50" s="55"/>
      <c r="M50" s="55"/>
      <c r="N50" s="55"/>
      <c r="O50" s="55"/>
      <c r="P50" s="55"/>
      <c r="Q50" s="55"/>
      <c r="R50" s="56"/>
    </row>
    <row r="51" spans="3:22" x14ac:dyDescent="0.15">
      <c r="C51" s="57"/>
      <c r="D51" s="57"/>
      <c r="E51" s="58"/>
      <c r="F51" s="58"/>
      <c r="G51" s="58"/>
      <c r="H51" s="58"/>
      <c r="I51" s="58"/>
      <c r="J51" s="58"/>
      <c r="K51" s="58"/>
      <c r="L51" s="58"/>
      <c r="M51" s="58"/>
      <c r="N51" s="58"/>
      <c r="O51" s="58"/>
      <c r="P51" s="58"/>
      <c r="Q51" s="58"/>
      <c r="R51" s="58"/>
    </row>
    <row r="52" spans="3:22" ht="12" x14ac:dyDescent="0.15">
      <c r="C52" s="29"/>
      <c r="D52" s="29" t="s">
        <v>49</v>
      </c>
      <c r="E52" s="61"/>
      <c r="F52" s="26">
        <f>F21-Expenses[[#Totals],[Jan 20]]</f>
        <v>0</v>
      </c>
      <c r="G52" s="26">
        <f>G21-Expenses[[#Totals],[Feb 20]]</f>
        <v>0</v>
      </c>
      <c r="H52" s="26">
        <f>H21-Expenses[[#Totals],[Mar 20]]</f>
        <v>0</v>
      </c>
      <c r="I52" s="26">
        <f>I21-Expenses[[#Totals],[Apr 20]]</f>
        <v>0</v>
      </c>
      <c r="J52" s="26">
        <f>J21-Expenses[[#Totals],[May 20]]</f>
        <v>0</v>
      </c>
      <c r="K52" s="26">
        <f>K21-Expenses[[#Totals],[Jun 20]]</f>
        <v>0</v>
      </c>
      <c r="L52" s="26">
        <f>L21-Expenses[[#Totals],[Jul 20]]</f>
        <v>0</v>
      </c>
      <c r="M52" s="26">
        <v>0</v>
      </c>
      <c r="N52" s="26">
        <v>0</v>
      </c>
      <c r="O52" s="26">
        <v>0</v>
      </c>
      <c r="P52" s="26">
        <v>0</v>
      </c>
      <c r="Q52" s="26">
        <v>0</v>
      </c>
      <c r="R52" s="25">
        <f>F52+G52+H52+I52+J52+K52+L52+M52+N52+O52+P52+Q52</f>
        <v>0</v>
      </c>
    </row>
    <row r="53" spans="3:22" x14ac:dyDescent="0.15">
      <c r="C53" s="57"/>
      <c r="D53" s="57"/>
      <c r="E53" s="58"/>
      <c r="F53" s="58"/>
      <c r="G53" s="58"/>
      <c r="H53" s="58"/>
      <c r="I53" s="58"/>
      <c r="J53" s="58"/>
      <c r="K53" s="58"/>
      <c r="L53" s="58"/>
      <c r="M53" s="58"/>
      <c r="N53" s="58"/>
      <c r="O53" s="58"/>
      <c r="P53" s="58"/>
      <c r="Q53" s="58"/>
      <c r="R53" s="58"/>
    </row>
    <row r="54" spans="3:22" x14ac:dyDescent="0.15">
      <c r="C54" s="57"/>
      <c r="D54" s="57"/>
      <c r="E54" s="58"/>
      <c r="F54" s="58"/>
      <c r="G54" s="58"/>
      <c r="H54" s="58"/>
      <c r="I54" s="58"/>
      <c r="J54" s="58"/>
      <c r="K54" s="58"/>
      <c r="L54" s="58"/>
      <c r="M54" s="58"/>
      <c r="N54" s="58"/>
      <c r="O54" s="58"/>
      <c r="P54" s="58"/>
      <c r="Q54" s="58"/>
      <c r="R54" s="58"/>
    </row>
    <row r="55" spans="3:22" ht="24" x14ac:dyDescent="0.15">
      <c r="C55" s="57"/>
      <c r="D55" s="29" t="s">
        <v>50</v>
      </c>
      <c r="E55" s="61"/>
      <c r="F55" s="26">
        <v>0</v>
      </c>
      <c r="G55" s="26">
        <f>F52</f>
        <v>0</v>
      </c>
      <c r="H55" s="26">
        <f t="shared" ref="H55:R55" si="8">G52+G55</f>
        <v>0</v>
      </c>
      <c r="I55" s="26">
        <f t="shared" si="8"/>
        <v>0</v>
      </c>
      <c r="J55" s="26">
        <f t="shared" si="8"/>
        <v>0</v>
      </c>
      <c r="K55" s="26">
        <f t="shared" si="8"/>
        <v>0</v>
      </c>
      <c r="L55" s="26">
        <f t="shared" si="8"/>
        <v>0</v>
      </c>
      <c r="M55" s="26">
        <f t="shared" si="8"/>
        <v>0</v>
      </c>
      <c r="N55" s="26">
        <f t="shared" si="8"/>
        <v>0</v>
      </c>
      <c r="O55" s="26">
        <f t="shared" si="8"/>
        <v>0</v>
      </c>
      <c r="P55" s="26">
        <f t="shared" si="8"/>
        <v>0</v>
      </c>
      <c r="Q55" s="26">
        <f t="shared" si="8"/>
        <v>0</v>
      </c>
      <c r="R55" s="25">
        <f t="shared" si="8"/>
        <v>0</v>
      </c>
    </row>
    <row r="56" spans="3:22" x14ac:dyDescent="0.15">
      <c r="C56" s="59"/>
      <c r="D56" s="59"/>
      <c r="E56" s="60"/>
      <c r="F56" s="58"/>
      <c r="G56" s="58"/>
      <c r="H56" s="58"/>
      <c r="I56" s="58"/>
      <c r="J56" s="58"/>
      <c r="K56" s="58"/>
      <c r="L56" s="58"/>
      <c r="M56" s="58"/>
      <c r="N56" s="58"/>
      <c r="O56" s="58"/>
      <c r="P56" s="58"/>
      <c r="Q56" s="58"/>
      <c r="R56" s="58"/>
    </row>
    <row r="57" spans="3:22" x14ac:dyDescent="0.15">
      <c r="C57" s="59"/>
      <c r="D57" s="59"/>
      <c r="E57" s="58"/>
      <c r="F57" s="58"/>
      <c r="G57" s="58"/>
      <c r="H57" s="58"/>
      <c r="I57" s="58"/>
      <c r="J57" s="58"/>
      <c r="K57" s="58"/>
      <c r="L57" s="58"/>
      <c r="M57" s="58"/>
      <c r="N57" s="58"/>
      <c r="O57" s="58"/>
      <c r="P57" s="58"/>
      <c r="Q57" s="58"/>
      <c r="R57" s="58"/>
    </row>
    <row r="58" spans="3:22" x14ac:dyDescent="0.15">
      <c r="C58" s="59"/>
      <c r="D58" s="59"/>
      <c r="E58" s="62"/>
      <c r="F58" s="62"/>
      <c r="G58" s="62"/>
      <c r="H58" s="62"/>
      <c r="I58" s="62"/>
      <c r="J58" s="62"/>
      <c r="K58" s="62"/>
      <c r="L58" s="62"/>
      <c r="M58" s="62"/>
      <c r="N58" s="62"/>
      <c r="O58" s="62"/>
      <c r="P58" s="62"/>
      <c r="Q58" s="62"/>
      <c r="R58" s="62"/>
      <c r="S58" s="62"/>
      <c r="T58" s="62"/>
      <c r="U58" s="62"/>
      <c r="V58" s="62"/>
    </row>
    <row r="59" spans="3:22" x14ac:dyDescent="0.15">
      <c r="C59" s="63"/>
      <c r="D59" s="63"/>
      <c r="E59" s="64"/>
      <c r="F59" s="55"/>
      <c r="G59" s="55"/>
      <c r="H59" s="55"/>
      <c r="I59" s="55"/>
      <c r="J59" s="55"/>
      <c r="K59" s="55"/>
      <c r="L59" s="55"/>
      <c r="M59" s="55"/>
      <c r="N59" s="55"/>
      <c r="O59" s="55"/>
      <c r="P59" s="55"/>
      <c r="Q59" s="55"/>
      <c r="R59" s="65"/>
      <c r="S59" s="62"/>
      <c r="T59" s="62"/>
      <c r="U59" s="62"/>
      <c r="V59" s="62"/>
    </row>
    <row r="60" spans="3:22" x14ac:dyDescent="0.15">
      <c r="C60" s="57"/>
      <c r="D60" s="57"/>
      <c r="E60" s="66"/>
      <c r="F60" s="67"/>
      <c r="G60" s="67"/>
      <c r="H60" s="67"/>
      <c r="I60" s="67"/>
      <c r="J60" s="67"/>
      <c r="K60" s="67"/>
      <c r="L60" s="67"/>
      <c r="M60" s="67"/>
      <c r="N60" s="67"/>
      <c r="O60" s="67"/>
      <c r="P60" s="67"/>
      <c r="Q60" s="67"/>
      <c r="R60" s="68"/>
      <c r="S60" s="62"/>
      <c r="T60" s="62"/>
      <c r="U60" s="62"/>
      <c r="V60" s="62"/>
    </row>
    <row r="61" spans="3:22" x14ac:dyDescent="0.15">
      <c r="C61" s="57"/>
      <c r="D61" s="57"/>
      <c r="E61" s="67"/>
      <c r="F61" s="67"/>
      <c r="G61" s="67"/>
      <c r="H61" s="67"/>
      <c r="I61" s="67"/>
      <c r="J61" s="67"/>
      <c r="K61" s="67"/>
      <c r="L61" s="67"/>
      <c r="M61" s="67"/>
      <c r="N61" s="67"/>
      <c r="O61" s="67"/>
      <c r="P61" s="67"/>
      <c r="Q61" s="67"/>
      <c r="R61" s="68"/>
      <c r="S61" s="62"/>
      <c r="T61" s="62"/>
      <c r="U61" s="62"/>
      <c r="V61" s="62"/>
    </row>
    <row r="62" spans="3:22" x14ac:dyDescent="0.15">
      <c r="C62" s="57"/>
      <c r="D62" s="57"/>
      <c r="E62" s="67"/>
      <c r="F62" s="67"/>
      <c r="G62" s="67"/>
      <c r="H62" s="67"/>
      <c r="I62" s="67"/>
      <c r="J62" s="67"/>
      <c r="K62" s="67"/>
      <c r="L62" s="67"/>
      <c r="M62" s="67"/>
      <c r="N62" s="67"/>
      <c r="O62" s="67"/>
      <c r="P62" s="67"/>
      <c r="Q62" s="67"/>
      <c r="R62" s="68"/>
      <c r="S62" s="62"/>
      <c r="T62" s="62"/>
      <c r="U62" s="62"/>
      <c r="V62" s="62"/>
    </row>
    <row r="63" spans="3:22" x14ac:dyDescent="0.15">
      <c r="C63" s="57"/>
      <c r="D63" s="57"/>
      <c r="E63" s="67"/>
      <c r="F63" s="67"/>
      <c r="G63" s="67"/>
      <c r="H63" s="67"/>
      <c r="I63" s="67"/>
      <c r="J63" s="67"/>
      <c r="K63" s="67"/>
      <c r="L63" s="67"/>
      <c r="M63" s="67"/>
      <c r="N63" s="67"/>
      <c r="O63" s="67"/>
      <c r="P63" s="67"/>
      <c r="Q63" s="67"/>
      <c r="R63" s="68"/>
      <c r="S63" s="62"/>
      <c r="T63" s="62"/>
      <c r="U63" s="62"/>
      <c r="V63" s="62"/>
    </row>
    <row r="64" spans="3:22" x14ac:dyDescent="0.15">
      <c r="C64" s="57"/>
      <c r="D64" s="57"/>
      <c r="E64" s="67"/>
      <c r="F64" s="67"/>
      <c r="G64" s="67"/>
      <c r="H64" s="67"/>
      <c r="I64" s="67"/>
      <c r="J64" s="67"/>
      <c r="K64" s="67"/>
      <c r="L64" s="67"/>
      <c r="M64" s="67"/>
      <c r="N64" s="67"/>
      <c r="O64" s="67"/>
      <c r="P64" s="67"/>
      <c r="Q64" s="67"/>
      <c r="R64" s="68"/>
      <c r="S64" s="62"/>
      <c r="T64" s="62"/>
      <c r="U64" s="62"/>
      <c r="V64" s="62"/>
    </row>
    <row r="65" spans="3:22" x14ac:dyDescent="0.15">
      <c r="C65" s="57"/>
      <c r="D65" s="57"/>
      <c r="E65" s="66"/>
      <c r="F65" s="67"/>
      <c r="G65" s="67"/>
      <c r="H65" s="67"/>
      <c r="I65" s="67"/>
      <c r="J65" s="67"/>
      <c r="K65" s="67"/>
      <c r="L65" s="67"/>
      <c r="M65" s="67"/>
      <c r="N65" s="67"/>
      <c r="O65" s="67"/>
      <c r="P65" s="67"/>
      <c r="Q65" s="67"/>
      <c r="R65" s="68"/>
      <c r="S65" s="62"/>
      <c r="T65" s="62"/>
      <c r="U65" s="62"/>
      <c r="V65" s="62"/>
    </row>
    <row r="66" spans="3:22" x14ac:dyDescent="0.15">
      <c r="C66" s="57"/>
      <c r="D66" s="57"/>
      <c r="E66" s="62"/>
      <c r="F66" s="62"/>
      <c r="G66" s="62"/>
      <c r="H66" s="62"/>
      <c r="I66" s="62"/>
      <c r="J66" s="62"/>
      <c r="K66" s="62"/>
      <c r="L66" s="62"/>
      <c r="M66" s="62"/>
      <c r="N66" s="62"/>
      <c r="O66" s="62"/>
      <c r="P66" s="62"/>
      <c r="Q66" s="62"/>
      <c r="R66" s="62"/>
      <c r="S66" s="62"/>
      <c r="T66" s="62"/>
      <c r="U66" s="62"/>
      <c r="V66" s="62"/>
    </row>
  </sheetData>
  <sheetProtection insertColumns="0" insertRows="0"/>
  <mergeCells count="2">
    <mergeCell ref="D1:R1"/>
    <mergeCell ref="D2:R2"/>
  </mergeCells>
  <phoneticPr fontId="0" type="noConversion"/>
  <conditionalFormatting sqref="E7:Q7">
    <cfRule type="cellIs" dxfId="86" priority="1" stopIfTrue="1" operator="lessThanOrEqual">
      <formula>$E$4</formula>
    </cfRule>
  </conditionalFormatting>
  <dataValidations count="25">
    <dataValidation type="decimal" allowBlank="1" showInputMessage="1" sqref="E7 F4:R4" xr:uid="{00000000-0002-0000-0000-000000000000}">
      <formula1>-10000000</formula1>
      <formula2>10000000</formula2>
    </dataValidation>
    <dataValidation type="decimal" operator="lessThanOrEqual" allowBlank="1" showInputMessage="1" showErrorMessage="1" sqref="E21:Q21 E57:Q57" xr:uid="{00000000-0002-0000-0000-000001000000}">
      <formula1>10000000</formula1>
    </dataValidation>
    <dataValidation type="date" allowBlank="1" showInputMessage="1" showErrorMessage="1" error="Please enter a valid date." prompt="Enter Starting date in this cell" sqref="E3" xr:uid="{00000000-0002-0000-0000-000002000000}">
      <formula1>1</formula1>
      <formula2>73415</formula2>
    </dataValidation>
    <dataValidation type="decimal" operator="lessThanOrEqual" allowBlank="1" showInputMessage="1" sqref="F7:Q7" xr:uid="{00000000-0002-0000-0000-000003000000}">
      <formula1>10000000</formula1>
    </dataValidation>
    <dataValidation type="decimal" errorStyle="warning" operator="lessThanOrEqual" allowBlank="1" showInputMessage="1" showErrorMessage="1" error="Please enter a number greater than zero" sqref="R24:R48 R60:R65 R51 R53:R54 R10:R19" xr:uid="{00000000-0002-0000-0000-000004000000}">
      <formula1>10000000</formula1>
    </dataValidation>
    <dataValidation allowBlank="1" showInputMessage="1" showErrorMessage="1" prompt="Create Small business cash flow projection in this worksheet. Enter details in tables named Cash on hand, Cash receipts, Expenses, Cash paid out and Other operational data " sqref="A1:B1" xr:uid="{00000000-0002-0000-0000-000005000000}"/>
    <dataValidation allowBlank="1" showInputMessage="1" showErrorMessage="1" prompt="Title of this worksheet is in this cell. Enter Company name in cell below" sqref="C1:R1" xr:uid="{00000000-0002-0000-0000-000006000000}"/>
    <dataValidation allowBlank="1" showInputMessage="1" showErrorMessage="1" prompt="Enter Company name in this cell, Starting Date in cell C3, and Cash balance alert minimum in cell C4" sqref="C2:R2" xr:uid="{00000000-0002-0000-0000-000007000000}"/>
    <dataValidation allowBlank="1" showInputMessage="1" showErrorMessage="1" prompt="Enter Starting date in cell to the right" sqref="C3:D3" xr:uid="{00000000-0002-0000-0000-000008000000}"/>
    <dataValidation allowBlank="1" showInputMessage="1" showErrorMessage="1" prompt="Enter Cash balance alert minimum in cell to the right" sqref="C4:D4" xr:uid="{00000000-0002-0000-0000-000009000000}"/>
    <dataValidation type="decimal" operator="lessThanOrEqual" allowBlank="1" showInputMessage="1" showErrorMessage="1" error="Please enter a number greater than zero." prompt="Enter Cash balance alert minimum in this cell and details in Cash on hand table starting in cell C6. Cash on hand beginning of month label is in cell B7" sqref="E4" xr:uid="{00000000-0002-0000-0000-00000A000000}">
      <formula1>10000000</formula1>
    </dataValidation>
    <dataValidation allowBlank="1" showInputMessage="1" showErrorMessage="1" prompt="Enter details in table at right" sqref="C6:D6" xr:uid="{00000000-0002-0000-0000-00000B000000}"/>
    <dataValidation allowBlank="1" showInputMessage="1" showErrorMessage="1" prompt="Enter Cash on hand at beginning of month in cell to the right" sqref="C7:D7" xr:uid="{00000000-0002-0000-0000-00000C000000}"/>
    <dataValidation operator="greaterThanOrEqual" allowBlank="1" showInputMessage="1" showErrorMessage="1" error="Please enter a number greater than zero." prompt="Enter Cash on hand at beginning in cell below" sqref="E6" xr:uid="{00000000-0002-0000-0000-00000D000000}"/>
    <dataValidation allowBlank="1" showInputMessage="1" prompt="Cash on hand is auto-calculated for this month in cell below" sqref="F6:Q6 F59:Q59 F9:Q9 F50:Q50 F23:Q23" xr:uid="{00000000-0002-0000-0000-00000E000000}"/>
    <dataValidation allowBlank="1" showInputMessage="1" showErrorMessage="1" prompt="Enter details in Cash receipts table below" sqref="C8:D8" xr:uid="{00000000-0002-0000-0000-00000F000000}"/>
    <dataValidation allowBlank="1" showInputMessage="1" showErrorMessage="1" prompt="Enter or modify Cash receipts items in this column under this heading" sqref="C9:D9 D23" xr:uid="{00000000-0002-0000-0000-000010000000}"/>
    <dataValidation allowBlank="1" showInputMessage="1" prompt="Total is auto-calculated in this column under this heading. Total cash receipts and Total cash available are auto-calculated at the end" sqref="R9" xr:uid="{00000000-0002-0000-0000-000011000000}"/>
    <dataValidation allowBlank="1" showInputMessage="1" showErrorMessage="1" prompt="Enter details in Expenses table below and in Cash paid out table starting in cell B46" sqref="C22:D22" xr:uid="{00000000-0002-0000-0000-000012000000}"/>
    <dataValidation allowBlank="1" showInputMessage="1" showErrorMessage="1" prompt="Enter or modify Cash paid out items in this column under this heading" sqref="C50:D50 C23" xr:uid="{00000000-0002-0000-0000-000013000000}"/>
    <dataValidation allowBlank="1" showInputMessage="1" showErrorMessage="1" prompt="Total is auto-calculated in this column under this heading. Subtotal is auto-calculated at the end" sqref="R23" xr:uid="{00000000-0002-0000-0000-000014000000}"/>
    <dataValidation allowBlank="1" showInputMessage="1" showErrorMessage="1" prompt="Total is auto-calculated in this column under this heading. Total cash paid out and Cash on hand at the end of month are auto-calculated at the end" sqref="R50" xr:uid="{00000000-0002-0000-0000-000015000000}"/>
    <dataValidation allowBlank="1" showInputMessage="1" showErrorMessage="1" prompt="Enter or modify Other operating data items in this column under this heading" sqref="C59:D59" xr:uid="{00000000-0002-0000-0000-000016000000}"/>
    <dataValidation allowBlank="1" showInputMessage="1" showErrorMessage="1" prompt="Total is auto-calculated in this column under this heading" sqref="R59" xr:uid="{00000000-0002-0000-0000-000017000000}"/>
    <dataValidation type="decimal" allowBlank="1" showInputMessage="1" showErrorMessage="1" sqref="F24:Q48 E61:E64 F60:Q65 F51:Q51 F53:Q54 F10:Q19" xr:uid="{00000000-0002-0000-0000-000018000000}">
      <formula1>-10000000</formula1>
      <formula2>10000000</formula2>
    </dataValidation>
  </dataValidations>
  <printOptions horizontalCentered="1"/>
  <pageMargins left="0" right="0" top="0.5" bottom="0.25" header="0" footer="0"/>
  <pageSetup paperSize="9" scale="79" orientation="landscape" r:id="rId1"/>
  <headerFooter alignWithMargins="0"/>
  <ignoredErrors>
    <ignoredError sqref="R24:R48" emptyCellReference="1"/>
    <ignoredError sqref="E3" unlockedFormula="1"/>
  </ignoredErrors>
  <drawing r:id="rId2"/>
  <tableParts count="3">
    <tablePart r:id="rId3"/>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B2:Q38"/>
  <sheetViews>
    <sheetView showGridLines="0" tabSelected="1" workbookViewId="0">
      <selection activeCell="W17" sqref="W17"/>
    </sheetView>
  </sheetViews>
  <sheetFormatPr baseColWidth="10" defaultColWidth="9.25" defaultRowHeight="11" x14ac:dyDescent="0.15"/>
  <cols>
    <col min="1" max="1" width="9.25" style="10"/>
    <col min="2" max="2" width="30.25" style="10" customWidth="1"/>
    <col min="3" max="3" width="9.25" style="10"/>
    <col min="4" max="4" width="13.25" style="10" customWidth="1"/>
    <col min="5" max="16384" width="9.25" style="10"/>
  </cols>
  <sheetData>
    <row r="2" spans="2:17" x14ac:dyDescent="0.15">
      <c r="B2" s="71" t="s">
        <v>34</v>
      </c>
      <c r="C2" s="71"/>
      <c r="D2" s="71"/>
      <c r="E2" s="71"/>
      <c r="F2" s="71"/>
      <c r="G2" s="71"/>
      <c r="H2" s="71"/>
      <c r="I2" s="71"/>
      <c r="J2" s="71"/>
      <c r="K2" s="71"/>
      <c r="L2" s="71"/>
      <c r="M2" s="71"/>
      <c r="N2" s="71"/>
      <c r="O2" s="71"/>
      <c r="P2" s="71"/>
      <c r="Q2" s="71"/>
    </row>
    <row r="3" spans="2:17" x14ac:dyDescent="0.15">
      <c r="B3" s="71"/>
      <c r="C3" s="71"/>
      <c r="D3" s="71"/>
      <c r="E3" s="71"/>
      <c r="F3" s="71"/>
      <c r="G3" s="71"/>
      <c r="H3" s="71"/>
      <c r="I3" s="71"/>
      <c r="J3" s="71"/>
      <c r="K3" s="71"/>
      <c r="L3" s="71"/>
      <c r="M3" s="71"/>
      <c r="N3" s="71"/>
      <c r="O3" s="71"/>
      <c r="P3" s="71"/>
      <c r="Q3" s="71"/>
    </row>
    <row r="4" spans="2:17" x14ac:dyDescent="0.15">
      <c r="B4" s="71"/>
      <c r="C4" s="71"/>
      <c r="D4" s="71"/>
      <c r="E4" s="71"/>
      <c r="F4" s="71"/>
      <c r="G4" s="71"/>
      <c r="H4" s="71"/>
      <c r="I4" s="71"/>
      <c r="J4" s="71"/>
      <c r="K4" s="71"/>
      <c r="L4" s="71"/>
      <c r="M4" s="71"/>
      <c r="N4" s="71"/>
      <c r="O4" s="71"/>
      <c r="P4" s="71"/>
      <c r="Q4" s="71"/>
    </row>
    <row r="5" spans="2:17" x14ac:dyDescent="0.15">
      <c r="B5" s="71"/>
      <c r="C5" s="71"/>
      <c r="D5" s="71"/>
      <c r="E5" s="71"/>
      <c r="F5" s="71"/>
      <c r="G5" s="71"/>
      <c r="H5" s="71"/>
      <c r="I5" s="71"/>
      <c r="J5" s="71"/>
      <c r="K5" s="71"/>
      <c r="L5" s="71"/>
      <c r="M5" s="71"/>
      <c r="N5" s="71"/>
      <c r="O5" s="71"/>
      <c r="P5" s="71"/>
      <c r="Q5" s="71"/>
    </row>
    <row r="6" spans="2:17" x14ac:dyDescent="0.15">
      <c r="B6" s="71"/>
      <c r="C6" s="71"/>
      <c r="D6" s="71"/>
      <c r="E6" s="71"/>
      <c r="F6" s="71"/>
      <c r="G6" s="71"/>
      <c r="H6" s="71"/>
      <c r="I6" s="71"/>
      <c r="J6" s="71"/>
      <c r="K6" s="71"/>
      <c r="L6" s="71"/>
      <c r="M6" s="71"/>
      <c r="N6" s="71"/>
      <c r="O6" s="71"/>
      <c r="P6" s="71"/>
      <c r="Q6" s="71"/>
    </row>
    <row r="7" spans="2:17" x14ac:dyDescent="0.15">
      <c r="B7" s="71"/>
      <c r="C7" s="71"/>
      <c r="D7" s="71"/>
      <c r="E7" s="71"/>
      <c r="F7" s="71"/>
      <c r="G7" s="71"/>
      <c r="H7" s="71"/>
      <c r="I7" s="71"/>
      <c r="J7" s="71"/>
      <c r="K7" s="71"/>
      <c r="L7" s="71"/>
      <c r="M7" s="71"/>
      <c r="N7" s="71"/>
      <c r="O7" s="71"/>
      <c r="P7" s="71"/>
      <c r="Q7" s="71"/>
    </row>
    <row r="8" spans="2:17" x14ac:dyDescent="0.15">
      <c r="B8" s="71"/>
      <c r="C8" s="71"/>
      <c r="D8" s="71"/>
      <c r="E8" s="71"/>
      <c r="F8" s="71"/>
      <c r="G8" s="71"/>
      <c r="H8" s="71"/>
      <c r="I8" s="71"/>
      <c r="J8" s="71"/>
      <c r="K8" s="71"/>
      <c r="L8" s="71"/>
      <c r="M8" s="71"/>
      <c r="N8" s="71"/>
      <c r="O8" s="71"/>
      <c r="P8" s="71"/>
      <c r="Q8" s="71"/>
    </row>
    <row r="9" spans="2:17" x14ac:dyDescent="0.15">
      <c r="B9" s="71"/>
      <c r="C9" s="71"/>
      <c r="D9" s="71"/>
      <c r="E9" s="71"/>
      <c r="F9" s="71"/>
      <c r="G9" s="71"/>
      <c r="H9" s="71"/>
      <c r="I9" s="71"/>
      <c r="J9" s="71"/>
      <c r="K9" s="71"/>
      <c r="L9" s="71"/>
      <c r="M9" s="71"/>
      <c r="N9" s="71"/>
      <c r="O9" s="71"/>
      <c r="P9" s="71"/>
      <c r="Q9" s="71"/>
    </row>
    <row r="10" spans="2:17" x14ac:dyDescent="0.15">
      <c r="B10" s="71"/>
      <c r="C10" s="71"/>
      <c r="D10" s="71"/>
      <c r="E10" s="71"/>
      <c r="F10" s="71"/>
      <c r="G10" s="71"/>
      <c r="H10" s="71"/>
      <c r="I10" s="71"/>
      <c r="J10" s="71"/>
      <c r="K10" s="71"/>
      <c r="L10" s="71"/>
      <c r="M10" s="71"/>
      <c r="N10" s="71"/>
      <c r="O10" s="71"/>
      <c r="P10" s="71"/>
      <c r="Q10" s="71"/>
    </row>
    <row r="11" spans="2:17" x14ac:dyDescent="0.15">
      <c r="B11" s="71"/>
      <c r="C11" s="71"/>
      <c r="D11" s="71"/>
      <c r="E11" s="71"/>
      <c r="F11" s="71"/>
      <c r="G11" s="71"/>
      <c r="H11" s="71"/>
      <c r="I11" s="71"/>
      <c r="J11" s="71"/>
      <c r="K11" s="71"/>
      <c r="L11" s="71"/>
      <c r="M11" s="71"/>
      <c r="N11" s="71"/>
      <c r="O11" s="71"/>
      <c r="P11" s="71"/>
      <c r="Q11" s="71"/>
    </row>
    <row r="12" spans="2:17" x14ac:dyDescent="0.15">
      <c r="B12" s="71"/>
      <c r="C12" s="71"/>
      <c r="D12" s="71"/>
      <c r="E12" s="71"/>
      <c r="F12" s="71"/>
      <c r="G12" s="71"/>
      <c r="H12" s="71"/>
      <c r="I12" s="71"/>
      <c r="J12" s="71"/>
      <c r="K12" s="71"/>
      <c r="L12" s="71"/>
      <c r="M12" s="71"/>
      <c r="N12" s="71"/>
      <c r="O12" s="71"/>
      <c r="P12" s="71"/>
      <c r="Q12" s="71"/>
    </row>
    <row r="13" spans="2:17" x14ac:dyDescent="0.15">
      <c r="B13" s="71"/>
      <c r="C13" s="71"/>
      <c r="D13" s="71"/>
      <c r="E13" s="71"/>
      <c r="F13" s="71"/>
      <c r="G13" s="71"/>
      <c r="H13" s="71"/>
      <c r="I13" s="71"/>
      <c r="J13" s="71"/>
      <c r="K13" s="71"/>
      <c r="L13" s="71"/>
      <c r="M13" s="71"/>
      <c r="N13" s="71"/>
      <c r="O13" s="71"/>
      <c r="P13" s="71"/>
      <c r="Q13" s="71"/>
    </row>
    <row r="14" spans="2:17" x14ac:dyDescent="0.15">
      <c r="B14" s="71"/>
      <c r="C14" s="71"/>
      <c r="D14" s="71"/>
      <c r="E14" s="71"/>
      <c r="F14" s="71"/>
      <c r="G14" s="71"/>
      <c r="H14" s="71"/>
      <c r="I14" s="71"/>
      <c r="J14" s="71"/>
      <c r="K14" s="71"/>
      <c r="L14" s="71"/>
      <c r="M14" s="71"/>
      <c r="N14" s="71"/>
      <c r="O14" s="71"/>
      <c r="P14" s="71"/>
      <c r="Q14" s="71"/>
    </row>
    <row r="15" spans="2:17" x14ac:dyDescent="0.15">
      <c r="B15" s="71"/>
      <c r="C15" s="71"/>
      <c r="D15" s="71"/>
      <c r="E15" s="71"/>
      <c r="F15" s="71"/>
      <c r="G15" s="71"/>
      <c r="H15" s="71"/>
      <c r="I15" s="71"/>
      <c r="J15" s="71"/>
      <c r="K15" s="71"/>
      <c r="L15" s="71"/>
      <c r="M15" s="71"/>
      <c r="N15" s="71"/>
      <c r="O15" s="71"/>
      <c r="P15" s="71"/>
      <c r="Q15" s="71"/>
    </row>
    <row r="16" spans="2:17" x14ac:dyDescent="0.15">
      <c r="B16" s="71"/>
      <c r="C16" s="71"/>
      <c r="D16" s="71"/>
      <c r="E16" s="71"/>
      <c r="F16" s="71"/>
      <c r="G16" s="71"/>
      <c r="H16" s="71"/>
      <c r="I16" s="71"/>
      <c r="J16" s="71"/>
      <c r="K16" s="71"/>
      <c r="L16" s="71"/>
      <c r="M16" s="71"/>
      <c r="N16" s="71"/>
      <c r="O16" s="71"/>
      <c r="P16" s="71"/>
      <c r="Q16" s="71"/>
    </row>
    <row r="17" spans="2:17" x14ac:dyDescent="0.15">
      <c r="B17" s="71"/>
      <c r="C17" s="71"/>
      <c r="D17" s="71"/>
      <c r="E17" s="71"/>
      <c r="F17" s="71"/>
      <c r="G17" s="71"/>
      <c r="H17" s="71"/>
      <c r="I17" s="71"/>
      <c r="J17" s="71"/>
      <c r="K17" s="71"/>
      <c r="L17" s="71"/>
      <c r="M17" s="71"/>
      <c r="N17" s="71"/>
      <c r="O17" s="71"/>
      <c r="P17" s="71"/>
      <c r="Q17" s="71"/>
    </row>
    <row r="18" spans="2:17" x14ac:dyDescent="0.15">
      <c r="B18" s="71"/>
      <c r="C18" s="71"/>
      <c r="D18" s="71"/>
      <c r="E18" s="71"/>
      <c r="F18" s="71"/>
      <c r="G18" s="71"/>
      <c r="H18" s="71"/>
      <c r="I18" s="71"/>
      <c r="J18" s="71"/>
      <c r="K18" s="71"/>
      <c r="L18" s="71"/>
      <c r="M18" s="71"/>
      <c r="N18" s="71"/>
      <c r="O18" s="71"/>
      <c r="P18" s="71"/>
      <c r="Q18" s="71"/>
    </row>
    <row r="19" spans="2:17" x14ac:dyDescent="0.15">
      <c r="B19" s="71"/>
      <c r="C19" s="71"/>
      <c r="D19" s="71"/>
      <c r="E19" s="71"/>
      <c r="F19" s="71"/>
      <c r="G19" s="71"/>
      <c r="H19" s="71"/>
      <c r="I19" s="71"/>
      <c r="J19" s="71"/>
      <c r="K19" s="71"/>
      <c r="L19" s="71"/>
      <c r="M19" s="71"/>
      <c r="N19" s="71"/>
      <c r="O19" s="71"/>
      <c r="P19" s="71"/>
      <c r="Q19" s="71"/>
    </row>
    <row r="20" spans="2:17" x14ac:dyDescent="0.15">
      <c r="B20" s="71"/>
      <c r="C20" s="71"/>
      <c r="D20" s="71"/>
      <c r="E20" s="71"/>
      <c r="F20" s="71"/>
      <c r="G20" s="71"/>
      <c r="H20" s="71"/>
      <c r="I20" s="71"/>
      <c r="J20" s="71"/>
      <c r="K20" s="71"/>
      <c r="L20" s="71"/>
      <c r="M20" s="71"/>
      <c r="N20" s="71"/>
      <c r="O20" s="71"/>
      <c r="P20" s="71"/>
      <c r="Q20" s="71"/>
    </row>
    <row r="21" spans="2:17" x14ac:dyDescent="0.15">
      <c r="B21" s="71"/>
      <c r="C21" s="71"/>
      <c r="D21" s="71"/>
      <c r="E21" s="71"/>
      <c r="F21" s="71"/>
      <c r="G21" s="71"/>
      <c r="H21" s="71"/>
      <c r="I21" s="71"/>
      <c r="J21" s="71"/>
      <c r="K21" s="71"/>
      <c r="L21" s="71"/>
      <c r="M21" s="71"/>
      <c r="N21" s="71"/>
      <c r="O21" s="71"/>
      <c r="P21" s="71"/>
      <c r="Q21" s="71"/>
    </row>
    <row r="22" spans="2:17" x14ac:dyDescent="0.15">
      <c r="B22" s="71"/>
      <c r="C22" s="71"/>
      <c r="D22" s="71"/>
      <c r="E22" s="71"/>
      <c r="F22" s="71"/>
      <c r="G22" s="71"/>
      <c r="H22" s="71"/>
      <c r="I22" s="71"/>
      <c r="J22" s="71"/>
      <c r="K22" s="71"/>
      <c r="L22" s="71"/>
      <c r="M22" s="71"/>
      <c r="N22" s="71"/>
      <c r="O22" s="71"/>
      <c r="P22" s="71"/>
      <c r="Q22" s="71"/>
    </row>
    <row r="23" spans="2:17" x14ac:dyDescent="0.15">
      <c r="B23" s="71"/>
      <c r="C23" s="71"/>
      <c r="D23" s="71"/>
      <c r="E23" s="71"/>
      <c r="F23" s="71"/>
      <c r="G23" s="71"/>
      <c r="H23" s="71"/>
      <c r="I23" s="71"/>
      <c r="J23" s="71"/>
      <c r="K23" s="71"/>
      <c r="L23" s="71"/>
      <c r="M23" s="71"/>
      <c r="N23" s="71"/>
      <c r="O23" s="71"/>
      <c r="P23" s="71"/>
      <c r="Q23" s="71"/>
    </row>
    <row r="24" spans="2:17" x14ac:dyDescent="0.15">
      <c r="B24" s="71"/>
      <c r="C24" s="71"/>
      <c r="D24" s="71"/>
      <c r="E24" s="71"/>
      <c r="F24" s="71"/>
      <c r="G24" s="71"/>
      <c r="H24" s="71"/>
      <c r="I24" s="71"/>
      <c r="J24" s="71"/>
      <c r="K24" s="71"/>
      <c r="L24" s="71"/>
      <c r="M24" s="71"/>
      <c r="N24" s="71"/>
      <c r="O24" s="71"/>
      <c r="P24" s="71"/>
      <c r="Q24" s="71"/>
    </row>
    <row r="25" spans="2:17" x14ac:dyDescent="0.15">
      <c r="B25" s="71"/>
      <c r="C25" s="71"/>
      <c r="D25" s="71"/>
      <c r="E25" s="71"/>
      <c r="F25" s="71"/>
      <c r="G25" s="71"/>
      <c r="H25" s="71"/>
      <c r="I25" s="71"/>
      <c r="J25" s="71"/>
      <c r="K25" s="71"/>
      <c r="L25" s="71"/>
      <c r="M25" s="71"/>
      <c r="N25" s="71"/>
      <c r="O25" s="71"/>
      <c r="P25" s="71"/>
      <c r="Q25" s="71"/>
    </row>
    <row r="26" spans="2:17" x14ac:dyDescent="0.15">
      <c r="B26" s="71"/>
      <c r="C26" s="71"/>
      <c r="D26" s="71"/>
      <c r="E26" s="71"/>
      <c r="F26" s="71"/>
      <c r="G26" s="71"/>
      <c r="H26" s="71"/>
      <c r="I26" s="71"/>
      <c r="J26" s="71"/>
      <c r="K26" s="71"/>
      <c r="L26" s="71"/>
      <c r="M26" s="71"/>
      <c r="N26" s="71"/>
      <c r="O26" s="71"/>
      <c r="P26" s="71"/>
      <c r="Q26" s="71"/>
    </row>
    <row r="27" spans="2:17" x14ac:dyDescent="0.15">
      <c r="B27" s="71"/>
      <c r="C27" s="71"/>
      <c r="D27" s="71"/>
      <c r="E27" s="71"/>
      <c r="F27" s="71"/>
      <c r="G27" s="71"/>
      <c r="H27" s="71"/>
      <c r="I27" s="71"/>
      <c r="J27" s="71"/>
      <c r="K27" s="71"/>
      <c r="L27" s="71"/>
      <c r="M27" s="71"/>
      <c r="N27" s="71"/>
      <c r="O27" s="71"/>
      <c r="P27" s="71"/>
      <c r="Q27" s="71"/>
    </row>
    <row r="28" spans="2:17" x14ac:dyDescent="0.15">
      <c r="B28" s="71"/>
      <c r="C28" s="71"/>
      <c r="D28" s="71"/>
      <c r="E28" s="71"/>
      <c r="F28" s="71"/>
      <c r="G28" s="71"/>
      <c r="H28" s="71"/>
      <c r="I28" s="71"/>
      <c r="J28" s="71"/>
      <c r="K28" s="71"/>
      <c r="L28" s="71"/>
      <c r="M28" s="71"/>
      <c r="N28" s="71"/>
      <c r="O28" s="71"/>
      <c r="P28" s="71"/>
      <c r="Q28" s="71"/>
    </row>
    <row r="29" spans="2:17" x14ac:dyDescent="0.15">
      <c r="B29" s="71"/>
      <c r="C29" s="71"/>
      <c r="D29" s="71"/>
      <c r="E29" s="71"/>
      <c r="F29" s="71"/>
      <c r="G29" s="71"/>
      <c r="H29" s="71"/>
      <c r="I29" s="71"/>
      <c r="J29" s="71"/>
      <c r="K29" s="71"/>
      <c r="L29" s="71"/>
      <c r="M29" s="71"/>
      <c r="N29" s="71"/>
      <c r="O29" s="71"/>
      <c r="P29" s="71"/>
      <c r="Q29" s="71"/>
    </row>
    <row r="30" spans="2:17" x14ac:dyDescent="0.15">
      <c r="B30" s="71"/>
      <c r="C30" s="71"/>
      <c r="D30" s="71"/>
      <c r="E30" s="71"/>
      <c r="F30" s="71"/>
      <c r="G30" s="71"/>
      <c r="H30" s="71"/>
      <c r="I30" s="71"/>
      <c r="J30" s="71"/>
      <c r="K30" s="71"/>
      <c r="L30" s="71"/>
      <c r="M30" s="71"/>
      <c r="N30" s="71"/>
      <c r="O30" s="71"/>
      <c r="P30" s="71"/>
      <c r="Q30" s="71"/>
    </row>
    <row r="31" spans="2:17" x14ac:dyDescent="0.15">
      <c r="B31" s="71"/>
      <c r="C31" s="71"/>
      <c r="D31" s="71"/>
      <c r="E31" s="71"/>
      <c r="F31" s="71"/>
      <c r="G31" s="71"/>
      <c r="H31" s="71"/>
      <c r="I31" s="71"/>
      <c r="J31" s="71"/>
      <c r="K31" s="71"/>
      <c r="L31" s="71"/>
      <c r="M31" s="71"/>
      <c r="N31" s="71"/>
      <c r="O31" s="71"/>
      <c r="P31" s="71"/>
      <c r="Q31" s="71"/>
    </row>
    <row r="32" spans="2:17" x14ac:dyDescent="0.15">
      <c r="B32" s="71"/>
      <c r="C32" s="71"/>
      <c r="D32" s="71"/>
      <c r="E32" s="71"/>
      <c r="F32" s="71"/>
      <c r="G32" s="71"/>
      <c r="H32" s="71"/>
      <c r="I32" s="71"/>
      <c r="J32" s="71"/>
      <c r="K32" s="71"/>
      <c r="L32" s="71"/>
      <c r="M32" s="71"/>
      <c r="N32" s="71"/>
      <c r="O32" s="71"/>
      <c r="P32" s="71"/>
      <c r="Q32" s="71"/>
    </row>
    <row r="33" spans="2:17" x14ac:dyDescent="0.15">
      <c r="B33" s="71"/>
      <c r="C33" s="71"/>
      <c r="D33" s="71"/>
      <c r="E33" s="71"/>
      <c r="F33" s="71"/>
      <c r="G33" s="71"/>
      <c r="H33" s="71"/>
      <c r="I33" s="71"/>
      <c r="J33" s="71"/>
      <c r="K33" s="71"/>
      <c r="L33" s="71"/>
      <c r="M33" s="71"/>
      <c r="N33" s="71"/>
      <c r="O33" s="71"/>
      <c r="P33" s="71"/>
      <c r="Q33" s="71"/>
    </row>
    <row r="34" spans="2:17" x14ac:dyDescent="0.15">
      <c r="B34" s="71"/>
      <c r="C34" s="71"/>
      <c r="D34" s="71"/>
      <c r="E34" s="71"/>
      <c r="F34" s="71"/>
      <c r="G34" s="71"/>
      <c r="H34" s="71"/>
      <c r="I34" s="71"/>
      <c r="J34" s="71"/>
      <c r="K34" s="71"/>
      <c r="L34" s="71"/>
      <c r="M34" s="71"/>
      <c r="N34" s="71"/>
      <c r="O34" s="71"/>
      <c r="P34" s="71"/>
      <c r="Q34" s="71"/>
    </row>
    <row r="35" spans="2:17" x14ac:dyDescent="0.15">
      <c r="B35" s="71"/>
      <c r="C35" s="71"/>
      <c r="D35" s="71"/>
      <c r="E35" s="71"/>
      <c r="F35" s="71"/>
      <c r="G35" s="71"/>
      <c r="H35" s="71"/>
      <c r="I35" s="71"/>
      <c r="J35" s="71"/>
      <c r="K35" s="71"/>
      <c r="L35" s="71"/>
      <c r="M35" s="71"/>
      <c r="N35" s="71"/>
      <c r="O35" s="71"/>
      <c r="P35" s="71"/>
      <c r="Q35" s="71"/>
    </row>
    <row r="37" spans="2:17" ht="13" x14ac:dyDescent="0.15">
      <c r="B37" s="70" t="s">
        <v>2</v>
      </c>
      <c r="C37" s="70"/>
      <c r="D37" s="40">
        <f>[0]!Cash_minimum</f>
        <v>0</v>
      </c>
    </row>
    <row r="38" spans="2:17" ht="13" x14ac:dyDescent="0.15">
      <c r="B38" s="2"/>
      <c r="C38" s="17"/>
    </row>
  </sheetData>
  <mergeCells count="2">
    <mergeCell ref="B37:C37"/>
    <mergeCell ref="B2:Q35"/>
  </mergeCells>
  <phoneticPr fontId="3" type="noConversion"/>
  <dataValidations count="3">
    <dataValidation allowBlank="1" showInputMessage="1" showErrorMessage="1" prompt="Chart in cell B2 and Cash balance alert minimum in cell D37 are auto-updated in this worksheet" sqref="A1" xr:uid="{00000000-0002-0000-0100-000000000000}"/>
    <dataValidation allowBlank="1" showInputMessage="1" showErrorMessage="1" prompt="Cash balance alert minimum is auto-updated in cell to the right " sqref="B37:C37" xr:uid="{00000000-0002-0000-0100-000001000000}"/>
    <dataValidation allowBlank="1" showInputMessage="1" showErrorMessage="1" prompt="Cash balance alert minimum is auto-updated in this cell" sqref="D37" xr:uid="{00000000-0002-0000-0100-000002000000}"/>
  </dataValidations>
  <pageMargins left="0.75" right="0.75" top="1" bottom="1" header="0.5" footer="0.5"/>
  <pageSetup paperSize="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63D64DB-3A2E-4E7A-AABA-D3030C824D30}">
  <ds:schemaRefs>
    <ds:schemaRef ds:uri="http://schemas.microsoft.com/sharepoint/v3/contenttype/forms"/>
  </ds:schemaRefs>
</ds:datastoreItem>
</file>

<file path=customXml/itemProps2.xml><?xml version="1.0" encoding="utf-8"?>
<ds:datastoreItem xmlns:ds="http://schemas.openxmlformats.org/officeDocument/2006/customXml" ds:itemID="{A72E6D7E-13F1-464C-9225-372C9DE461E2}">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8C51595D-F41B-4D93-B579-8EF94377CE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Cash flow</vt:lpstr>
      <vt:lpstr>Cash flow chart</vt:lpstr>
      <vt:lpstr>Cash_beginning</vt:lpstr>
      <vt:lpstr>Cash_minimum</vt:lpstr>
      <vt:lpstr>Company_name</vt:lpstr>
      <vt:lpstr>'Cash flow'!Print_Titles</vt:lpstr>
      <vt:lpstr>Start_date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2019-03-04T05:37:55Z</dcterms:created>
  <dcterms:modified xsi:type="dcterms:W3CDTF">2020-08-21T09:04:54Z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