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filterPrivacy="1"/>
  <xr:revisionPtr revIDLastSave="0" documentId="13_ncr:1_{1605629E-54C4-CE4B-A7D1-0302BB4AFEB1}" xr6:coauthVersionLast="45" xr6:coauthVersionMax="45" xr10:uidLastSave="{00000000-0000-0000-0000-000000000000}"/>
  <bookViews>
    <workbookView xWindow="0" yWindow="460" windowWidth="26920" windowHeight="16380" activeTab="1" xr2:uid="{00000000-000D-0000-FFFF-FFFF00000000}"/>
  </bookViews>
  <sheets>
    <sheet name="Cash flow" sheetId="1" r:id="rId1"/>
    <sheet name="Cash flow chart" sheetId="2" r:id="rId2"/>
  </sheets>
  <definedNames>
    <definedName name="Cash_beginning">'Cash flow'!$E$7</definedName>
    <definedName name="Cash_minimum">'Cash flow'!$E$4</definedName>
    <definedName name="Company_name">'Cash flow'!$D$2</definedName>
    <definedName name="_xlnm.Print_Titles" localSheetId="0">'Cash flow'!$6:$6</definedName>
    <definedName name="Start_date">'Cash flow'!$E$3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1" l="1"/>
  <c r="Q20" i="1"/>
  <c r="P20" i="1"/>
  <c r="O20" i="1"/>
  <c r="N20" i="1"/>
  <c r="M20" i="1"/>
  <c r="L20" i="1"/>
  <c r="K20" i="1"/>
  <c r="J20" i="1"/>
  <c r="I20" i="1"/>
  <c r="H20" i="1"/>
  <c r="G20" i="1"/>
  <c r="R14" i="1"/>
  <c r="R15" i="1"/>
  <c r="R12" i="1"/>
  <c r="R13" i="1"/>
  <c r="F20" i="1"/>
  <c r="R11" i="1" l="1"/>
  <c r="R16" i="1"/>
  <c r="R17" i="1"/>
  <c r="R18" i="1"/>
  <c r="R19" i="1"/>
  <c r="Q4" i="1" l="1"/>
  <c r="P4" i="1"/>
  <c r="O4" i="1"/>
  <c r="N4" i="1"/>
  <c r="M4" i="1"/>
  <c r="L4" i="1"/>
  <c r="K4" i="1"/>
  <c r="J4" i="1"/>
  <c r="I4" i="1"/>
  <c r="H4" i="1"/>
  <c r="G4" i="1"/>
  <c r="F4" i="1"/>
  <c r="E3" i="1" l="1"/>
  <c r="E21" i="1" l="1"/>
  <c r="F7" i="1" l="1"/>
  <c r="F21" i="1" s="1"/>
  <c r="F52" i="1" s="1"/>
  <c r="G55" i="1" l="1"/>
  <c r="D37" i="2"/>
  <c r="R10" i="1" l="1"/>
  <c r="R25" i="1"/>
  <c r="R26" i="1"/>
  <c r="R27" i="1"/>
  <c r="R28" i="1"/>
  <c r="R29" i="1"/>
  <c r="R30" i="1"/>
  <c r="R31" i="1"/>
  <c r="R32" i="1"/>
  <c r="R33" i="1"/>
  <c r="R34" i="1"/>
  <c r="R35" i="1"/>
  <c r="R36" i="1"/>
  <c r="R37" i="1"/>
  <c r="R38" i="1"/>
  <c r="R39" i="1"/>
  <c r="R40" i="1"/>
  <c r="R41" i="1"/>
  <c r="R42" i="1"/>
  <c r="R43" i="1"/>
  <c r="R44" i="1"/>
  <c r="R45" i="1"/>
  <c r="R46" i="1"/>
  <c r="R47" i="1"/>
  <c r="R48" i="1"/>
  <c r="R24" i="1"/>
  <c r="H49" i="1" l="1"/>
  <c r="M49" i="1"/>
  <c r="G49" i="1"/>
  <c r="L49" i="1"/>
  <c r="P49" i="1"/>
  <c r="K49" i="1"/>
  <c r="Q49" i="1"/>
  <c r="J49" i="1"/>
  <c r="N49" i="1"/>
  <c r="O49" i="1"/>
  <c r="I49" i="1"/>
  <c r="R20" i="1"/>
  <c r="G7" i="1" l="1"/>
  <c r="G21" i="1" s="1"/>
  <c r="G52" i="1" s="1"/>
  <c r="R49" i="1"/>
  <c r="H55" i="1" l="1"/>
  <c r="H7" i="1"/>
  <c r="H21" i="1" s="1"/>
  <c r="H52" i="1" s="1"/>
  <c r="I55" i="1" l="1"/>
  <c r="I7" i="1"/>
  <c r="I21" i="1" s="1"/>
  <c r="I52" i="1" s="1"/>
  <c r="J55" i="1" s="1"/>
  <c r="J7" i="1" l="1"/>
  <c r="J21" i="1" s="1"/>
  <c r="J52" i="1" s="1"/>
  <c r="K55" i="1" s="1"/>
  <c r="K7" i="1" l="1"/>
  <c r="K21" i="1" s="1"/>
  <c r="K52" i="1" s="1"/>
  <c r="L55" i="1" s="1"/>
  <c r="L7" i="1" l="1"/>
  <c r="L21" i="1" s="1"/>
  <c r="L52" i="1" s="1"/>
  <c r="M55" i="1" s="1"/>
  <c r="N55" i="1" s="1"/>
  <c r="O55" i="1" s="1"/>
  <c r="P55" i="1" s="1"/>
  <c r="Q55" i="1" s="1"/>
  <c r="R55" i="1" s="1"/>
  <c r="R52" i="1" l="1"/>
  <c r="M7" i="1"/>
  <c r="M21" i="1" s="1"/>
  <c r="N7" i="1" l="1"/>
  <c r="N21" i="1" s="1"/>
  <c r="O7" i="1" l="1"/>
  <c r="O21" i="1" s="1"/>
  <c r="P7" i="1" l="1"/>
  <c r="P21" i="1" s="1"/>
  <c r="Q7" i="1" l="1"/>
  <c r="Q21" i="1" s="1"/>
</calcChain>
</file>

<file path=xl/sharedStrings.xml><?xml version="1.0" encoding="utf-8"?>
<sst xmlns="http://schemas.openxmlformats.org/spreadsheetml/2006/main" count="88" uniqueCount="52">
  <si>
    <t>Company name</t>
  </si>
  <si>
    <t>Starting date</t>
  </si>
  <si>
    <t>Cash balance alert minimum</t>
  </si>
  <si>
    <t>Cash on hand (beginning of month)</t>
  </si>
  <si>
    <t>TOTAL CASH RECEIPTS</t>
  </si>
  <si>
    <t>Total cash available</t>
  </si>
  <si>
    <t>CASH PAID OUT</t>
  </si>
  <si>
    <t>Advertising</t>
  </si>
  <si>
    <t>Commissions and fees</t>
  </si>
  <si>
    <t>Contract work</t>
  </si>
  <si>
    <t>Employee benefit schemes</t>
  </si>
  <si>
    <t>Insurance</t>
  </si>
  <si>
    <t>Interest expenses</t>
  </si>
  <si>
    <t>Materials and supplies (in COGS)</t>
  </si>
  <si>
    <t>Meals and entertainment</t>
  </si>
  <si>
    <t>Mortgage interest</t>
  </si>
  <si>
    <t>Office expenses</t>
  </si>
  <si>
    <t>Other interest expense</t>
  </si>
  <si>
    <t>Pension and profit-sharing plan</t>
  </si>
  <si>
    <t>Purchases for resale</t>
  </si>
  <si>
    <t>Rent or lease</t>
  </si>
  <si>
    <t>Rent or lease: vehicles, equipment</t>
  </si>
  <si>
    <t>Repairs and maintenance</t>
  </si>
  <si>
    <t>Supplies (not in COGS)</t>
  </si>
  <si>
    <t>Taxes and licences</t>
  </si>
  <si>
    <t>Travel</t>
  </si>
  <si>
    <t>Utilities</t>
  </si>
  <si>
    <t>Wages (less emp. credits)</t>
  </si>
  <si>
    <t>Other expenses</t>
  </si>
  <si>
    <t>Miscellaneous</t>
  </si>
  <si>
    <t>SUBTOTAL</t>
  </si>
  <si>
    <t>Beginning</t>
  </si>
  <si>
    <t xml:space="preserve"> </t>
  </si>
  <si>
    <t>Total</t>
  </si>
  <si>
    <t>Combination chart showing Cash on hand minimum alert and Cash flow projection is in this cell.</t>
  </si>
  <si>
    <t>12- Month Cash Flow Forecast</t>
  </si>
  <si>
    <t>Jan 20</t>
  </si>
  <si>
    <t>Feb 20</t>
  </si>
  <si>
    <t>Mar 20</t>
  </si>
  <si>
    <t>Apr 20</t>
  </si>
  <si>
    <t>May 20</t>
  </si>
  <si>
    <t>Jun 20</t>
  </si>
  <si>
    <t>Jul 20</t>
  </si>
  <si>
    <t>Aug 20</t>
  </si>
  <si>
    <t>Sep 20</t>
  </si>
  <si>
    <t>Oct 20</t>
  </si>
  <si>
    <t>Nov 20</t>
  </si>
  <si>
    <t>Dec 20</t>
  </si>
  <si>
    <t>CASH In-Flows</t>
  </si>
  <si>
    <t>YOUR NET CASH FLOW (A-B)</t>
  </si>
  <si>
    <t>YOUR MONTHLY OPENEING BALANCE</t>
  </si>
  <si>
    <t>Description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</si>
</sst>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quot;* #,##0_-;\-&quot;£&quot;* #,##0_-;_-&quot;£&quot;* &quot;-&quot;_-;_-@_-"/>
    <numFmt numFmtId="165" formatCode="&quot;£&quot;#,##0"/>
    <numFmt numFmtId="166" formatCode="mmm\ yy"/>
  </numFmts>
  <fonts count="31" x14ac:knownFonts="1">
    <font>
      <sz val="8"/>
      <name val="Arial"/>
      <family val="2"/>
    </font>
    <font>
      <sz val="11"/>
      <color theme="1"/>
      <name val="Arial"/>
      <family val="2"/>
      <scheme val="minor"/>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s>
  <cellStyleXfs count="47">
    <xf numFmtId="0" fontId="0" fillId="0" borderId="0">
      <alignment wrapText="1"/>
    </xf>
    <xf numFmtId="164" fontId="2"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16" fillId="0" borderId="14"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7" applyNumberFormat="0" applyAlignment="0" applyProtection="0"/>
    <xf numFmtId="0" fontId="23" fillId="10" borderId="18" applyNumberFormat="0" applyAlignment="0" applyProtection="0"/>
    <xf numFmtId="0" fontId="24" fillId="10" borderId="17" applyNumberFormat="0" applyAlignment="0" applyProtection="0"/>
    <xf numFmtId="0" fontId="25" fillId="0" borderId="19" applyNumberFormat="0" applyFill="0" applyAlignment="0" applyProtection="0"/>
    <xf numFmtId="0" fontId="26" fillId="11" borderId="20" applyNumberFormat="0" applyAlignment="0" applyProtection="0"/>
    <xf numFmtId="0" fontId="27" fillId="0" borderId="0" applyNumberFormat="0" applyFill="0" applyBorder="0" applyAlignment="0" applyProtection="0"/>
    <xf numFmtId="0" fontId="3" fillId="12" borderId="21" applyNumberFormat="0" applyFont="0" applyAlignment="0" applyProtection="0"/>
    <xf numFmtId="0" fontId="28" fillId="0" borderId="0" applyNumberFormat="0" applyFill="0" applyBorder="0" applyAlignment="0" applyProtection="0"/>
    <xf numFmtId="0" fontId="29" fillId="0" borderId="22"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2">
    <xf numFmtId="0" fontId="0" fillId="0" borderId="0" xfId="0">
      <alignment wrapText="1"/>
    </xf>
    <xf numFmtId="0" fontId="4" fillId="0" borderId="0" xfId="0" applyFont="1" applyAlignment="1"/>
    <xf numFmtId="0" fontId="5" fillId="0" borderId="0" xfId="0" applyFont="1" applyFill="1" applyProtection="1">
      <alignment wrapText="1"/>
    </xf>
    <xf numFmtId="3" fontId="4" fillId="0" borderId="9" xfId="0" applyNumberFormat="1" applyFont="1" applyBorder="1" applyProtection="1">
      <alignment wrapText="1"/>
      <protection locked="0"/>
    </xf>
    <xf numFmtId="0" fontId="6" fillId="0" borderId="0" xfId="0" applyFont="1" applyBorder="1" applyAlignment="1"/>
    <xf numFmtId="0" fontId="4" fillId="0" borderId="0" xfId="0" applyFont="1" applyBorder="1" applyAlignment="1"/>
    <xf numFmtId="0" fontId="7" fillId="0" borderId="0" xfId="0" applyFont="1" applyBorder="1" applyAlignment="1">
      <alignment wrapText="1"/>
    </xf>
    <xf numFmtId="0" fontId="4" fillId="0" borderId="0" xfId="0" applyFont="1" applyBorder="1">
      <alignment wrapText="1"/>
    </xf>
    <xf numFmtId="0" fontId="7" fillId="0" borderId="3" xfId="0" applyFont="1" applyBorder="1" applyAlignment="1">
      <alignment wrapText="1"/>
    </xf>
    <xf numFmtId="3" fontId="4" fillId="2" borderId="10" xfId="0" applyNumberFormat="1" applyFont="1" applyFill="1" applyBorder="1">
      <alignment wrapText="1"/>
    </xf>
    <xf numFmtId="0" fontId="4" fillId="0" borderId="0" xfId="0" applyFont="1">
      <alignment wrapText="1"/>
    </xf>
    <xf numFmtId="3" fontId="4" fillId="0" borderId="1" xfId="0" applyNumberFormat="1" applyFont="1" applyBorder="1" applyProtection="1">
      <alignment wrapText="1"/>
      <protection locked="0"/>
    </xf>
    <xf numFmtId="0" fontId="7" fillId="0" borderId="7" xfId="0" applyFont="1" applyBorder="1" applyAlignment="1">
      <alignment wrapText="1"/>
    </xf>
    <xf numFmtId="0" fontId="4" fillId="0" borderId="0" xfId="0" applyFont="1" applyAlignment="1">
      <alignment wrapText="1"/>
    </xf>
    <xf numFmtId="0" fontId="8" fillId="0" borderId="0" xfId="0" applyFont="1" applyFill="1" applyProtection="1">
      <alignment wrapText="1"/>
    </xf>
    <xf numFmtId="3" fontId="9" fillId="0" borderId="0" xfId="0" applyNumberFormat="1" applyFont="1" applyAlignment="1"/>
    <xf numFmtId="3" fontId="4" fillId="3" borderId="3" xfId="0" applyNumberFormat="1" applyFont="1" applyFill="1" applyBorder="1">
      <alignment wrapText="1"/>
    </xf>
    <xf numFmtId="3" fontId="4" fillId="0" borderId="0" xfId="0" applyNumberFormat="1" applyFont="1">
      <alignment wrapText="1"/>
    </xf>
    <xf numFmtId="0" fontId="11" fillId="4" borderId="2" xfId="0" applyFont="1" applyFill="1" applyBorder="1" applyAlignment="1">
      <alignment wrapText="1"/>
    </xf>
    <xf numFmtId="3" fontId="4" fillId="3" borderId="8" xfId="0" applyNumberFormat="1" applyFont="1" applyFill="1" applyBorder="1">
      <alignment wrapText="1"/>
    </xf>
    <xf numFmtId="0" fontId="9" fillId="4" borderId="2" xfId="0" applyNumberFormat="1" applyFont="1" applyFill="1" applyBorder="1">
      <alignment wrapText="1"/>
    </xf>
    <xf numFmtId="0" fontId="4" fillId="0" borderId="13" xfId="0" applyFont="1" applyBorder="1" applyAlignment="1">
      <alignment wrapText="1"/>
    </xf>
    <xf numFmtId="0" fontId="4" fillId="0" borderId="5" xfId="0" applyFont="1" applyBorder="1" applyAlignment="1">
      <alignment wrapText="1"/>
    </xf>
    <xf numFmtId="0" fontId="11" fillId="4" borderId="6" xfId="0" applyFont="1" applyFill="1" applyBorder="1" applyAlignment="1">
      <alignment horizontal="center" wrapText="1"/>
    </xf>
    <xf numFmtId="0" fontId="4" fillId="2" borderId="10" xfId="0" applyFont="1" applyFill="1" applyBorder="1">
      <alignment wrapText="1"/>
    </xf>
    <xf numFmtId="3" fontId="4" fillId="3" borderId="11" xfId="0" applyNumberFormat="1" applyFont="1" applyFill="1" applyBorder="1">
      <alignment wrapText="1"/>
    </xf>
    <xf numFmtId="3" fontId="4" fillId="0" borderId="10" xfId="0" applyNumberFormat="1" applyFont="1" applyBorder="1" applyProtection="1">
      <alignment wrapText="1"/>
      <protection locked="0"/>
    </xf>
    <xf numFmtId="0" fontId="7" fillId="5" borderId="12" xfId="0" applyFont="1" applyFill="1" applyBorder="1" applyProtection="1">
      <alignment wrapText="1"/>
    </xf>
    <xf numFmtId="3" fontId="13" fillId="2" borderId="10" xfId="0" applyNumberFormat="1" applyFont="1" applyFill="1" applyBorder="1">
      <alignment wrapText="1"/>
    </xf>
    <xf numFmtId="0" fontId="7" fillId="5" borderId="12" xfId="0" applyFont="1" applyFill="1" applyBorder="1" applyAlignment="1">
      <alignment wrapText="1"/>
    </xf>
    <xf numFmtId="0" fontId="9" fillId="4" borderId="2" xfId="0" applyNumberFormat="1" applyFont="1" applyFill="1" applyBorder="1" applyAlignment="1">
      <alignment horizontal="center" wrapText="1"/>
    </xf>
    <xf numFmtId="0" fontId="11" fillId="4" borderId="8" xfId="0" applyNumberFormat="1" applyFont="1" applyFill="1" applyBorder="1" applyAlignment="1">
      <alignment horizontal="center" wrapText="1"/>
    </xf>
    <xf numFmtId="0" fontId="4" fillId="0" borderId="0" xfId="0" applyNumberFormat="1" applyFont="1" applyBorder="1">
      <alignment wrapText="1"/>
    </xf>
    <xf numFmtId="0" fontId="7" fillId="0" borderId="4" xfId="0" applyNumberFormat="1" applyFont="1" applyBorder="1" applyAlignment="1">
      <alignment wrapText="1"/>
    </xf>
    <xf numFmtId="0" fontId="4" fillId="0" borderId="7" xfId="0" applyNumberFormat="1" applyFont="1" applyBorder="1">
      <alignment wrapText="1"/>
    </xf>
    <xf numFmtId="0" fontId="4" fillId="0" borderId="4" xfId="0" applyNumberFormat="1" applyFont="1" applyBorder="1">
      <alignment wrapText="1"/>
    </xf>
    <xf numFmtId="0" fontId="4" fillId="0" borderId="0" xfId="0" applyNumberFormat="1" applyFont="1">
      <alignment wrapText="1"/>
    </xf>
    <xf numFmtId="0" fontId="4" fillId="0" borderId="5" xfId="0" applyFont="1" applyFill="1" applyBorder="1" applyAlignment="1" applyProtection="1">
      <alignment wrapText="1"/>
    </xf>
    <xf numFmtId="0" fontId="4" fillId="0" borderId="13" xfId="0" applyNumberFormat="1" applyFont="1" applyFill="1" applyBorder="1" applyAlignment="1">
      <alignment wrapText="1"/>
    </xf>
    <xf numFmtId="0" fontId="4" fillId="0" borderId="5" xfId="0" applyNumberFormat="1" applyFont="1" applyFill="1" applyBorder="1" applyAlignment="1">
      <alignment wrapText="1"/>
    </xf>
    <xf numFmtId="165" fontId="6" fillId="0" borderId="0" xfId="1" applyNumberFormat="1" applyFont="1"/>
    <xf numFmtId="0" fontId="8" fillId="0" borderId="0" xfId="0" applyFont="1" applyFill="1" applyProtection="1">
      <alignment wrapText="1"/>
    </xf>
    <xf numFmtId="166" fontId="4" fillId="0" borderId="0" xfId="0" applyNumberFormat="1" applyFont="1">
      <alignment wrapText="1"/>
    </xf>
    <xf numFmtId="166" fontId="11" fillId="4" borderId="9" xfId="0" applyNumberFormat="1" applyFont="1" applyFill="1" applyBorder="1" applyAlignment="1">
      <alignment horizontal="center" wrapText="1"/>
    </xf>
    <xf numFmtId="3" fontId="4" fillId="3" borderId="23" xfId="0" applyNumberFormat="1" applyFont="1" applyFill="1" applyBorder="1">
      <alignment wrapText="1"/>
    </xf>
    <xf numFmtId="166" fontId="4" fillId="0" borderId="1" xfId="0" applyNumberFormat="1" applyFont="1" applyBorder="1" applyAlignment="1" applyProtection="1">
      <alignment horizontal="right" wrapText="1"/>
      <protection locked="0"/>
    </xf>
    <xf numFmtId="3" fontId="4" fillId="0" borderId="12" xfId="0" applyNumberFormat="1" applyFont="1" applyBorder="1" applyAlignment="1" applyProtection="1">
      <alignment wrapText="1"/>
      <protection locked="0"/>
    </xf>
    <xf numFmtId="3" fontId="4" fillId="3" borderId="10" xfId="0" applyNumberFormat="1" applyFont="1" applyFill="1" applyBorder="1" applyAlignment="1">
      <alignment wrapText="1"/>
    </xf>
    <xf numFmtId="3" fontId="4" fillId="2" borderId="11" xfId="0" applyNumberFormat="1" applyFont="1" applyFill="1" applyBorder="1" applyAlignment="1">
      <alignment wrapText="1"/>
    </xf>
    <xf numFmtId="3" fontId="4" fillId="0" borderId="24" xfId="0" applyNumberFormat="1" applyFont="1" applyBorder="1" applyProtection="1">
      <alignment wrapText="1"/>
      <protection locked="0"/>
    </xf>
    <xf numFmtId="0" fontId="4" fillId="0" borderId="25" xfId="0" applyFont="1" applyFill="1" applyBorder="1" applyAlignment="1" applyProtection="1">
      <alignment wrapText="1"/>
    </xf>
    <xf numFmtId="3" fontId="4" fillId="0" borderId="26" xfId="0" applyNumberFormat="1" applyFont="1" applyBorder="1" applyProtection="1">
      <alignment wrapText="1"/>
      <protection locked="0"/>
    </xf>
    <xf numFmtId="0" fontId="4" fillId="0" borderId="27" xfId="0" applyFont="1" applyFill="1" applyBorder="1" applyAlignment="1" applyProtection="1">
      <alignment wrapText="1"/>
    </xf>
    <xf numFmtId="0" fontId="14" fillId="0" borderId="0" xfId="0" applyNumberFormat="1" applyFont="1" applyFill="1" applyBorder="1" applyAlignment="1">
      <alignment wrapText="1"/>
    </xf>
    <xf numFmtId="0" fontId="12" fillId="0" borderId="0" xfId="0" applyNumberFormat="1" applyFont="1" applyFill="1" applyBorder="1">
      <alignment wrapText="1"/>
    </xf>
    <xf numFmtId="166" fontId="11" fillId="0" borderId="0"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4" fillId="0" borderId="0" xfId="0" applyFont="1" applyFill="1" applyBorder="1" applyAlignment="1">
      <alignment wrapText="1"/>
    </xf>
    <xf numFmtId="3" fontId="4" fillId="0" borderId="0" xfId="0" applyNumberFormat="1" applyFont="1" applyFill="1" applyBorder="1">
      <alignment wrapText="1"/>
    </xf>
    <xf numFmtId="0" fontId="7" fillId="0" borderId="0" xfId="0" applyFont="1" applyFill="1" applyBorder="1" applyAlignment="1">
      <alignment wrapText="1"/>
    </xf>
    <xf numFmtId="3" fontId="13" fillId="0" borderId="0" xfId="0" applyNumberFormat="1" applyFont="1" applyFill="1" applyBorder="1">
      <alignment wrapText="1"/>
    </xf>
    <xf numFmtId="0" fontId="4" fillId="0" borderId="10" xfId="0" applyFont="1" applyFill="1" applyBorder="1">
      <alignment wrapText="1"/>
    </xf>
    <xf numFmtId="0" fontId="4" fillId="0" borderId="0" xfId="0" applyFont="1" applyFill="1" applyBorder="1">
      <alignment wrapText="1"/>
    </xf>
    <xf numFmtId="0" fontId="11" fillId="0" borderId="0" xfId="0" applyFont="1" applyFill="1" applyBorder="1" applyAlignment="1"/>
    <xf numFmtId="0" fontId="9" fillId="0" borderId="0" xfId="0" applyFont="1" applyFill="1" applyBorder="1">
      <alignment wrapText="1"/>
    </xf>
    <xf numFmtId="0" fontId="9" fillId="0" borderId="0" xfId="0" applyFont="1" applyFill="1" applyBorder="1" applyAlignment="1">
      <alignment horizontal="center" wrapText="1"/>
    </xf>
    <xf numFmtId="0" fontId="4" fillId="0" borderId="0" xfId="0" applyNumberFormat="1" applyFont="1" applyFill="1" applyBorder="1">
      <alignment wrapText="1"/>
    </xf>
    <xf numFmtId="3" fontId="4" fillId="0" borderId="0" xfId="0" applyNumberFormat="1" applyFont="1" applyFill="1" applyBorder="1" applyProtection="1">
      <alignment wrapText="1"/>
      <protection locked="0"/>
    </xf>
    <xf numFmtId="3" fontId="4" fillId="0" borderId="0" xfId="0" applyNumberFormat="1" applyFont="1" applyFill="1" applyBorder="1" applyProtection="1">
      <alignment wrapText="1"/>
    </xf>
    <xf numFmtId="0" fontId="10" fillId="0" borderId="0" xfId="0" applyFont="1" applyFill="1" applyBorder="1" applyAlignment="1" applyProtection="1">
      <alignment horizontal="center" wrapText="1"/>
    </xf>
    <xf numFmtId="0" fontId="8" fillId="0" borderId="0" xfId="0" applyFont="1" applyFill="1" applyProtection="1">
      <alignment wrapText="1"/>
    </xf>
    <xf numFmtId="0" fontId="4" fillId="0" borderId="0" xfId="0" applyFont="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1"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 cent" xfId="5" builtinId="5" customBuiltin="1"/>
    <cellStyle name="Title" xfId="6" builtinId="15" customBuiltin="1"/>
    <cellStyle name="Total" xfId="22" builtinId="25" customBuiltin="1"/>
    <cellStyle name="Warning Text" xfId="19" builtinId="11" customBuiltin="1"/>
  </cellStyles>
  <dxfs count="91">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alignment horizontal="general" vertical="bottom" textRotation="0" wrapText="1" indent="0" justifyLastLine="0" shrinkToFit="0" readingOrder="0"/>
      <border diagonalUp="0" diagonalDown="0" outline="0">
        <left/>
        <right style="thin">
          <color indexed="64"/>
        </right>
        <top/>
        <bottom/>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scheme val="minor"/>
      </font>
      <numFmt numFmtId="167" formatCode="mmm/yy"/>
      <fill>
        <patternFill patternType="solid">
          <fgColor indexed="64"/>
          <bgColor theme="1"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font>
        <condense val="0"/>
        <extend val="0"/>
        <color indexed="1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00000000-0011-0000-FFFF-FFFF00000000}">
      <tableStyleElement type="wholeTable" dxfId="90"/>
      <tableStyleElement type="headerRow" dxfId="89"/>
      <tableStyleElement type="totalRow" dxfId="88"/>
      <tableStyleElement type="firstTotalCell" dxfId="8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mn-lt"/>
                <a:ea typeface="黑体"/>
                <a:cs typeface="黑体"/>
              </a:defRPr>
            </a:pPr>
            <a:r>
              <a:rPr lang="en-US">
                <a:latin typeface="+mn-lt"/>
              </a:rPr>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flow'!$E$6:$Q$6</c:f>
              <c:strCache>
                <c:ptCount val="13"/>
                <c:pt idx="0">
                  <c:v>Beginning</c:v>
                </c:pt>
                <c:pt idx="1">
                  <c:v>Jan 20</c:v>
                </c:pt>
                <c:pt idx="2">
                  <c:v>Feb 20</c:v>
                </c:pt>
                <c:pt idx="3">
                  <c:v>Mar 20</c:v>
                </c:pt>
                <c:pt idx="4">
                  <c:v>Apr 20</c:v>
                </c:pt>
                <c:pt idx="5">
                  <c:v>May 20</c:v>
                </c:pt>
                <c:pt idx="6">
                  <c:v>Jun 20</c:v>
                </c:pt>
                <c:pt idx="7">
                  <c:v>Jul 20</c:v>
                </c:pt>
                <c:pt idx="8">
                  <c:v>Aug 20</c:v>
                </c:pt>
                <c:pt idx="9">
                  <c:v>Sep 20</c:v>
                </c:pt>
                <c:pt idx="10">
                  <c:v>Oct 20</c:v>
                </c:pt>
                <c:pt idx="11">
                  <c:v>Nov 20</c:v>
                </c:pt>
                <c:pt idx="12">
                  <c:v>Dec 20</c:v>
                </c:pt>
              </c:strCache>
            </c:strRef>
          </c:cat>
          <c:val>
            <c:numRef>
              <c:f>'Cash flow'!$E$57:$Q$57</c:f>
              <c:numCache>
                <c:formatCode>#,##0</c:formatCode>
                <c:ptCount val="13"/>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flow'!$E$6:$Q$6</c:f>
              <c:strCache>
                <c:ptCount val="13"/>
                <c:pt idx="0">
                  <c:v>Beginning</c:v>
                </c:pt>
                <c:pt idx="1">
                  <c:v>Jan 20</c:v>
                </c:pt>
                <c:pt idx="2">
                  <c:v>Feb 20</c:v>
                </c:pt>
                <c:pt idx="3">
                  <c:v>Mar 20</c:v>
                </c:pt>
                <c:pt idx="4">
                  <c:v>Apr 20</c:v>
                </c:pt>
                <c:pt idx="5">
                  <c:v>May 20</c:v>
                </c:pt>
                <c:pt idx="6">
                  <c:v>Jun 20</c:v>
                </c:pt>
                <c:pt idx="7">
                  <c:v>Jul 20</c:v>
                </c:pt>
                <c:pt idx="8">
                  <c:v>Aug 20</c:v>
                </c:pt>
                <c:pt idx="9">
                  <c:v>Sep 20</c:v>
                </c:pt>
                <c:pt idx="10">
                  <c:v>Oct 20</c:v>
                </c:pt>
                <c:pt idx="11">
                  <c:v>Nov 20</c:v>
                </c:pt>
                <c:pt idx="12">
                  <c:v>Dec 20</c:v>
                </c:pt>
              </c:strCache>
            </c:strRef>
          </c:cat>
          <c:val>
            <c:numRef>
              <c:f>'Cash flow'!$E$4:$Q$4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latin typeface="+mn-lt"/>
              <a:ea typeface="黑体"/>
              <a:cs typeface="黑体"/>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101601</xdr:colOff>
      <xdr:row>0</xdr:row>
      <xdr:rowOff>63500</xdr:rowOff>
    </xdr:from>
    <xdr:to>
      <xdr:col>2</xdr:col>
      <xdr:colOff>723901</xdr:colOff>
      <xdr:row>2</xdr:row>
      <xdr:rowOff>16764</xdr:rowOff>
    </xdr:to>
    <xdr:pic>
      <xdr:nvPicPr>
        <xdr:cNvPr id="5" name="Picture 4">
          <a:extLst>
            <a:ext uri="{FF2B5EF4-FFF2-40B4-BE49-F238E27FC236}">
              <a16:creationId xmlns:a16="http://schemas.microsoft.com/office/drawing/2014/main" id="{B5E03ED3-0673-8D46-8A52-5CFBB400573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600" b="29867"/>
        <a:stretch/>
      </xdr:blipFill>
      <xdr:spPr>
        <a:xfrm>
          <a:off x="241301" y="63500"/>
          <a:ext cx="762000" cy="461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342900</xdr:colOff>
      <xdr:row>2</xdr:row>
      <xdr:rowOff>114300</xdr:rowOff>
    </xdr:from>
    <xdr:to>
      <xdr:col>1</xdr:col>
      <xdr:colOff>1104900</xdr:colOff>
      <xdr:row>6</xdr:row>
      <xdr:rowOff>16764</xdr:rowOff>
    </xdr:to>
    <xdr:pic>
      <xdr:nvPicPr>
        <xdr:cNvPr id="3" name="Picture 2">
          <a:extLst>
            <a:ext uri="{FF2B5EF4-FFF2-40B4-BE49-F238E27FC236}">
              <a16:creationId xmlns:a16="http://schemas.microsoft.com/office/drawing/2014/main" id="{DA43036C-B715-4E4F-BE78-C645A1D8829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600" b="29867"/>
        <a:stretch/>
      </xdr:blipFill>
      <xdr:spPr>
        <a:xfrm>
          <a:off x="812800" y="393700"/>
          <a:ext cx="762000" cy="4612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shReceipts" displayName="CashReceipts" ref="D9:R20" totalsRowCount="1" headerRowDxfId="85" dataDxfId="83" headerRowBorderDxfId="84" tableBorderDxfId="82">
  <autoFilter ref="D9:R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Description (as required)" totalsRowLabel="TOTAL CASH RECEIPTS" dataDxfId="81" totalsRowDxfId="80"/>
    <tableColumn id="2" xr3:uid="{00000000-0010-0000-0000-000002000000}" name=" " dataDxfId="79" totalsRowDxfId="78"/>
    <tableColumn id="3" xr3:uid="{00000000-0010-0000-0000-000003000000}" name="Jan 20" totalsRowFunction="custom" dataDxfId="77" totalsRowDxfId="76">
      <totalsRowFormula>SUM(F10:F19)</totalsRowFormula>
    </tableColumn>
    <tableColumn id="4" xr3:uid="{00000000-0010-0000-0000-000004000000}" name="Feb 20" totalsRowFunction="custom" dataDxfId="75" totalsRowDxfId="74">
      <totalsRowFormula>SUM(G10:G19)</totalsRowFormula>
    </tableColumn>
    <tableColumn id="5" xr3:uid="{00000000-0010-0000-0000-000005000000}" name="Mar 20" totalsRowFunction="custom" dataDxfId="73" totalsRowDxfId="72">
      <totalsRowFormula>SUM(H10:H19)</totalsRowFormula>
    </tableColumn>
    <tableColumn id="6" xr3:uid="{00000000-0010-0000-0000-000006000000}" name="Apr 20" totalsRowFunction="custom" dataDxfId="71" totalsRowDxfId="70">
      <totalsRowFormula>SUM(I10:I19)</totalsRowFormula>
    </tableColumn>
    <tableColumn id="7" xr3:uid="{00000000-0010-0000-0000-000007000000}" name="May 20" totalsRowFunction="custom" dataDxfId="69" totalsRowDxfId="68">
      <totalsRowFormula>SUM(J10:J19)</totalsRowFormula>
    </tableColumn>
    <tableColumn id="8" xr3:uid="{00000000-0010-0000-0000-000008000000}" name="Jun 20" totalsRowFunction="custom" dataDxfId="67" totalsRowDxfId="66">
      <totalsRowFormula>SUM(K10:K19)</totalsRowFormula>
    </tableColumn>
    <tableColumn id="9" xr3:uid="{00000000-0010-0000-0000-000009000000}" name="Jul 20" totalsRowFunction="custom" dataDxfId="65" totalsRowDxfId="64">
      <totalsRowFormula>SUM(L10:L19)</totalsRowFormula>
    </tableColumn>
    <tableColumn id="10" xr3:uid="{00000000-0010-0000-0000-00000A000000}" name="Aug 20" totalsRowFunction="custom" dataDxfId="63" totalsRowDxfId="62">
      <totalsRowFormula>SUM(M10:M19)</totalsRowFormula>
    </tableColumn>
    <tableColumn id="11" xr3:uid="{00000000-0010-0000-0000-00000B000000}" name="Sep 20" totalsRowFunction="custom" dataDxfId="61" totalsRowDxfId="60">
      <totalsRowFormula>SUM(N10:N19)</totalsRowFormula>
    </tableColumn>
    <tableColumn id="12" xr3:uid="{00000000-0010-0000-0000-00000C000000}" name="Oct 20" totalsRowFunction="custom" dataDxfId="59" totalsRowDxfId="58">
      <totalsRowFormula>SUM(O10:O19)</totalsRowFormula>
    </tableColumn>
    <tableColumn id="13" xr3:uid="{00000000-0010-0000-0000-00000D000000}" name="Nov 20" totalsRowFunction="custom" dataDxfId="57" totalsRowDxfId="56">
      <totalsRowFormula>SUM(P10:P19)</totalsRowFormula>
    </tableColumn>
    <tableColumn id="14" xr3:uid="{00000000-0010-0000-0000-00000E000000}" name="Dec 20" totalsRowFunction="custom" dataDxfId="55" totalsRowDxfId="54">
      <totalsRowFormula>SUM(Q10:Q19)</totalsRowFormula>
    </tableColumn>
    <tableColumn id="15" xr3:uid="{00000000-0010-0000-0000-00000F000000}" name="Total" totalsRowFunction="sum" dataDxfId="53" totalsRowDxfId="52">
      <calculatedColumnFormula>SUM(F10:Q10)</calculatedColumnFormula>
    </tableColumn>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shOnHand" displayName="CashOnHand" ref="E6:R7" totalsRowShown="0" headerRowDxfId="51" dataDxfId="49" headerRowBorderDxfId="50" tableBorderDxfId="48">
  <autoFilter ref="E6:R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Beginning" dataDxfId="47"/>
    <tableColumn id="2" xr3:uid="{00000000-0010-0000-0100-000002000000}" name="Jan 20" dataDxfId="46">
      <calculatedColumnFormula>E57</calculatedColumnFormula>
    </tableColumn>
    <tableColumn id="3" xr3:uid="{00000000-0010-0000-0100-000003000000}" name="Feb 20" dataDxfId="45">
      <calculatedColumnFormula>F57</calculatedColumnFormula>
    </tableColumn>
    <tableColumn id="4" xr3:uid="{00000000-0010-0000-0100-000004000000}" name="Mar 20" dataDxfId="44">
      <calculatedColumnFormula>G57</calculatedColumnFormula>
    </tableColumn>
    <tableColumn id="5" xr3:uid="{00000000-0010-0000-0100-000005000000}" name="Apr 20" dataDxfId="43">
      <calculatedColumnFormula>H57</calculatedColumnFormula>
    </tableColumn>
    <tableColumn id="6" xr3:uid="{00000000-0010-0000-0100-000006000000}" name="May 20" dataDxfId="42">
      <calculatedColumnFormula>I57</calculatedColumnFormula>
    </tableColumn>
    <tableColumn id="7" xr3:uid="{00000000-0010-0000-0100-000007000000}" name="Jun 20" dataDxfId="41">
      <calculatedColumnFormula>J57</calculatedColumnFormula>
    </tableColumn>
    <tableColumn id="8" xr3:uid="{00000000-0010-0000-0100-000008000000}" name="Jul 20" dataDxfId="40">
      <calculatedColumnFormula>K57</calculatedColumnFormula>
    </tableColumn>
    <tableColumn id="9" xr3:uid="{00000000-0010-0000-0100-000009000000}" name="Aug 20" dataDxfId="39">
      <calculatedColumnFormula>L57</calculatedColumnFormula>
    </tableColumn>
    <tableColumn id="10" xr3:uid="{00000000-0010-0000-0100-00000A000000}" name="Sep 20" dataDxfId="38">
      <calculatedColumnFormula>M57</calculatedColumnFormula>
    </tableColumn>
    <tableColumn id="11" xr3:uid="{00000000-0010-0000-0100-00000B000000}" name="Oct 20" dataDxfId="37">
      <calculatedColumnFormula>N57</calculatedColumnFormula>
    </tableColumn>
    <tableColumn id="12" xr3:uid="{00000000-0010-0000-0100-00000C000000}" name="Nov 20" dataDxfId="36">
      <calculatedColumnFormula>O57</calculatedColumnFormula>
    </tableColumn>
    <tableColumn id="13" xr3:uid="{00000000-0010-0000-0100-00000D000000}" name="Dec 20" dataDxfId="35">
      <calculatedColumnFormula>P57</calculatedColumnFormula>
    </tableColumn>
    <tableColumn id="14" xr3:uid="{00000000-0010-0000-0100-00000E000000}" name="Total" dataDxfId="34"/>
  </tableColumns>
  <tableStyleInfo name="Cash" showFirstColumn="0" showLastColumn="0" showRowStripes="1" showColumnStripes="0"/>
  <extLst>
    <ext xmlns:x14="http://schemas.microsoft.com/office/spreadsheetml/2009/9/main" uri="{504A1905-F514-4f6f-8877-14C23A59335A}">
      <x14:table altTextSummary="Enter Cash on hand at beginning in this table. Cash on hand is auto-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xpenses" displayName="Expenses" ref="D23:R49" totalsRowCount="1" headerRowDxfId="33" dataDxfId="31" headerRowBorderDxfId="32" tableBorderDxfId="30">
  <autoFilter ref="D23:R4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Description (as required)" totalsRowLabel="SUBTOTAL" dataDxfId="29" totalsRowDxfId="28"/>
    <tableColumn id="2" xr3:uid="{00000000-0010-0000-0200-000002000000}" name=" " dataDxfId="27" totalsRowDxfId="26"/>
    <tableColumn id="3" xr3:uid="{00000000-0010-0000-0200-000003000000}" name="Jan 20" totalsRowFunction="sum" dataDxfId="25" totalsRowDxfId="24"/>
    <tableColumn id="4" xr3:uid="{00000000-0010-0000-0200-000004000000}" name="Feb 20" totalsRowFunction="sum" dataDxfId="23" totalsRowDxfId="22"/>
    <tableColumn id="5" xr3:uid="{00000000-0010-0000-0200-000005000000}" name="Mar 20" totalsRowFunction="sum" dataDxfId="21" totalsRowDxfId="20"/>
    <tableColumn id="6" xr3:uid="{00000000-0010-0000-0200-000006000000}" name="Apr 20" totalsRowFunction="sum" dataDxfId="19" totalsRowDxfId="18"/>
    <tableColumn id="7" xr3:uid="{00000000-0010-0000-0200-000007000000}" name="May 20" totalsRowFunction="sum" dataDxfId="17" totalsRowDxfId="16"/>
    <tableColumn id="8" xr3:uid="{00000000-0010-0000-0200-000008000000}" name="Jun 20" totalsRowFunction="sum" dataDxfId="15" totalsRowDxfId="14"/>
    <tableColumn id="9" xr3:uid="{00000000-0010-0000-0200-000009000000}" name="Jul 20" totalsRowFunction="sum" dataDxfId="13" totalsRowDxfId="12"/>
    <tableColumn id="10" xr3:uid="{00000000-0010-0000-0200-00000A000000}" name="Aug 20" totalsRowFunction="sum" dataDxfId="11" totalsRowDxfId="10"/>
    <tableColumn id="11" xr3:uid="{00000000-0010-0000-0200-00000B000000}" name="Sep 20" totalsRowFunction="sum" dataDxfId="9" totalsRowDxfId="8"/>
    <tableColumn id="12" xr3:uid="{00000000-0010-0000-0200-00000C000000}" name="Oct 20" totalsRowFunction="sum" dataDxfId="7" totalsRowDxfId="6"/>
    <tableColumn id="13" xr3:uid="{00000000-0010-0000-0200-00000D000000}" name="Nov 20" totalsRowFunction="sum" dataDxfId="5" totalsRowDxfId="4"/>
    <tableColumn id="14" xr3:uid="{00000000-0010-0000-0200-00000E000000}" name="Dec 20" totalsRowFunction="sum" dataDxfId="3" totalsRowDxfId="2"/>
    <tableColumn id="15" xr3:uid="{00000000-0010-0000-0200-00000F000000}" name="Total" totalsRowFunction="sum" dataDxfId="1" totalsRowDxfId="0">
      <calculatedColumnFormula>SUM(F24:Q24)</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C1:V66"/>
  <sheetViews>
    <sheetView showGridLines="0" zoomScaleNormal="100" workbookViewId="0">
      <selection activeCell="C24" sqref="C24"/>
    </sheetView>
  </sheetViews>
  <sheetFormatPr baseColWidth="10" defaultColWidth="9.25" defaultRowHeight="11" x14ac:dyDescent="0.15"/>
  <cols>
    <col min="1" max="2" width="2.75" style="10" customWidth="1"/>
    <col min="3" max="4" width="31.25" style="13" customWidth="1"/>
    <col min="5" max="5" width="14.5" style="10" customWidth="1"/>
    <col min="6" max="12" width="11.75" style="10" customWidth="1"/>
    <col min="13" max="18" width="12.75" style="10" customWidth="1"/>
    <col min="19" max="19" width="2.75" style="10" customWidth="1"/>
    <col min="20" max="21" width="9.25" style="10"/>
    <col min="22" max="22" width="10.25" style="10" bestFit="1" customWidth="1"/>
    <col min="23" max="16384" width="9.25" style="10"/>
  </cols>
  <sheetData>
    <row r="1" spans="3:19" s="1" customFormat="1" ht="22.5" customHeight="1" x14ac:dyDescent="0.2">
      <c r="D1" s="69" t="s">
        <v>35</v>
      </c>
      <c r="E1" s="69"/>
      <c r="F1" s="69"/>
      <c r="G1" s="69"/>
      <c r="H1" s="69"/>
      <c r="I1" s="69"/>
      <c r="J1" s="69"/>
      <c r="K1" s="69"/>
      <c r="L1" s="69"/>
      <c r="M1" s="69"/>
      <c r="N1" s="69"/>
      <c r="O1" s="69"/>
      <c r="P1" s="69"/>
      <c r="Q1" s="69"/>
      <c r="R1" s="69"/>
    </row>
    <row r="2" spans="3:19" s="1" customFormat="1" ht="18" x14ac:dyDescent="0.2">
      <c r="D2" s="69" t="s">
        <v>0</v>
      </c>
      <c r="E2" s="69"/>
      <c r="F2" s="69"/>
      <c r="G2" s="69"/>
      <c r="H2" s="69"/>
      <c r="I2" s="69"/>
      <c r="J2" s="69"/>
      <c r="K2" s="69"/>
      <c r="L2" s="69"/>
      <c r="M2" s="69"/>
      <c r="N2" s="69"/>
      <c r="O2" s="69"/>
      <c r="P2" s="69"/>
      <c r="Q2" s="69"/>
      <c r="R2" s="69"/>
    </row>
    <row r="3" spans="3:19" s="1" customFormat="1" ht="14" x14ac:dyDescent="0.15">
      <c r="C3" s="41" t="s">
        <v>1</v>
      </c>
      <c r="D3" s="14" t="s">
        <v>1</v>
      </c>
      <c r="E3" s="45">
        <f ca="1">TODAY()</f>
        <v>44064</v>
      </c>
    </row>
    <row r="4" spans="3:19" s="1" customFormat="1" ht="28" x14ac:dyDescent="0.15">
      <c r="C4" s="41" t="s">
        <v>2</v>
      </c>
      <c r="D4" s="14"/>
      <c r="E4" s="3"/>
      <c r="F4" s="15">
        <f t="shared" ref="F4" si="0">Cash_minimum</f>
        <v>0</v>
      </c>
      <c r="G4" s="15">
        <f t="shared" ref="G4:Q4" si="1">Cash_minimum</f>
        <v>0</v>
      </c>
      <c r="H4" s="15">
        <f t="shared" si="1"/>
        <v>0</v>
      </c>
      <c r="I4" s="15">
        <f t="shared" si="1"/>
        <v>0</v>
      </c>
      <c r="J4" s="15">
        <f t="shared" si="1"/>
        <v>0</v>
      </c>
      <c r="K4" s="15">
        <f t="shared" si="1"/>
        <v>0</v>
      </c>
      <c r="L4" s="15">
        <f t="shared" si="1"/>
        <v>0</v>
      </c>
      <c r="M4" s="15">
        <f t="shared" si="1"/>
        <v>0</v>
      </c>
      <c r="N4" s="15">
        <f t="shared" si="1"/>
        <v>0</v>
      </c>
      <c r="O4" s="15">
        <f t="shared" si="1"/>
        <v>0</v>
      </c>
      <c r="P4" s="15">
        <f t="shared" si="1"/>
        <v>0</v>
      </c>
      <c r="Q4" s="15">
        <f t="shared" si="1"/>
        <v>0</v>
      </c>
    </row>
    <row r="5" spans="3:19" s="1" customFormat="1" ht="13" x14ac:dyDescent="0.15">
      <c r="C5" s="41"/>
      <c r="D5" s="14"/>
      <c r="J5" s="4"/>
      <c r="L5" s="5"/>
      <c r="M5" s="5"/>
      <c r="N5" s="5"/>
    </row>
    <row r="6" spans="3:19" s="7" customFormat="1" ht="12" x14ac:dyDescent="0.15">
      <c r="C6" s="6"/>
      <c r="D6" s="6"/>
      <c r="E6" s="23" t="s">
        <v>31</v>
      </c>
      <c r="F6" s="43" t="s">
        <v>36</v>
      </c>
      <c r="G6" s="43" t="s">
        <v>37</v>
      </c>
      <c r="H6" s="43" t="s">
        <v>38</v>
      </c>
      <c r="I6" s="43" t="s">
        <v>39</v>
      </c>
      <c r="J6" s="43" t="s">
        <v>40</v>
      </c>
      <c r="K6" s="43" t="s">
        <v>41</v>
      </c>
      <c r="L6" s="43" t="s">
        <v>42</v>
      </c>
      <c r="M6" s="43" t="s">
        <v>43</v>
      </c>
      <c r="N6" s="43" t="s">
        <v>44</v>
      </c>
      <c r="O6" s="43" t="s">
        <v>45</v>
      </c>
      <c r="P6" s="43" t="s">
        <v>46</v>
      </c>
      <c r="Q6" s="43" t="s">
        <v>47</v>
      </c>
      <c r="R6" s="31" t="s">
        <v>33</v>
      </c>
    </row>
    <row r="7" spans="3:19" ht="24" x14ac:dyDescent="0.15">
      <c r="C7" s="8" t="s">
        <v>3</v>
      </c>
      <c r="D7" s="8" t="s">
        <v>3</v>
      </c>
      <c r="E7" s="46"/>
      <c r="F7" s="47">
        <f t="shared" ref="F7:Q7" si="2">E57</f>
        <v>0</v>
      </c>
      <c r="G7" s="47">
        <f t="shared" si="2"/>
        <v>0</v>
      </c>
      <c r="H7" s="47">
        <f t="shared" si="2"/>
        <v>0</v>
      </c>
      <c r="I7" s="47">
        <f t="shared" si="2"/>
        <v>0</v>
      </c>
      <c r="J7" s="47">
        <f t="shared" si="2"/>
        <v>0</v>
      </c>
      <c r="K7" s="47">
        <f t="shared" si="2"/>
        <v>0</v>
      </c>
      <c r="L7" s="47">
        <f t="shared" si="2"/>
        <v>0</v>
      </c>
      <c r="M7" s="47">
        <f t="shared" si="2"/>
        <v>0</v>
      </c>
      <c r="N7" s="47">
        <f t="shared" si="2"/>
        <v>0</v>
      </c>
      <c r="O7" s="47">
        <f t="shared" si="2"/>
        <v>0</v>
      </c>
      <c r="P7" s="47">
        <f t="shared" si="2"/>
        <v>0</v>
      </c>
      <c r="Q7" s="47">
        <f t="shared" si="2"/>
        <v>0</v>
      </c>
      <c r="R7" s="48"/>
    </row>
    <row r="8" spans="3:19" x14ac:dyDescent="0.15">
      <c r="C8" s="12"/>
      <c r="D8" s="12"/>
      <c r="E8" s="32"/>
      <c r="F8" s="32"/>
      <c r="G8" s="32"/>
      <c r="H8" s="32"/>
      <c r="I8" s="32"/>
      <c r="J8" s="32"/>
      <c r="K8" s="32"/>
      <c r="L8" s="32"/>
      <c r="M8" s="32"/>
      <c r="N8" s="32"/>
      <c r="O8" s="32"/>
      <c r="P8" s="32"/>
      <c r="Q8" s="32"/>
      <c r="R8" s="32"/>
      <c r="S8" s="7"/>
    </row>
    <row r="9" spans="3:19" ht="12" x14ac:dyDescent="0.15">
      <c r="C9" s="18" t="s">
        <v>48</v>
      </c>
      <c r="D9" s="18" t="s">
        <v>51</v>
      </c>
      <c r="E9" s="20" t="s">
        <v>32</v>
      </c>
      <c r="F9" s="43" t="s">
        <v>36</v>
      </c>
      <c r="G9" s="43" t="s">
        <v>37</v>
      </c>
      <c r="H9" s="43" t="s">
        <v>38</v>
      </c>
      <c r="I9" s="43" t="s">
        <v>39</v>
      </c>
      <c r="J9" s="43" t="s">
        <v>40</v>
      </c>
      <c r="K9" s="43" t="s">
        <v>41</v>
      </c>
      <c r="L9" s="43" t="s">
        <v>42</v>
      </c>
      <c r="M9" s="43" t="s">
        <v>43</v>
      </c>
      <c r="N9" s="43" t="s">
        <v>44</v>
      </c>
      <c r="O9" s="43" t="s">
        <v>45</v>
      </c>
      <c r="P9" s="43" t="s">
        <v>46</v>
      </c>
      <c r="Q9" s="43" t="s">
        <v>47</v>
      </c>
      <c r="R9" s="30" t="s">
        <v>33</v>
      </c>
    </row>
    <row r="10" spans="3:19" x14ac:dyDescent="0.15">
      <c r="C10" s="37"/>
      <c r="D10" s="37"/>
      <c r="E10" s="9"/>
      <c r="F10" s="3"/>
      <c r="G10" s="3"/>
      <c r="H10" s="3"/>
      <c r="I10" s="3"/>
      <c r="J10" s="3"/>
      <c r="K10" s="3"/>
      <c r="L10" s="3"/>
      <c r="M10" s="3"/>
      <c r="N10" s="3"/>
      <c r="O10" s="3"/>
      <c r="P10" s="3"/>
      <c r="Q10" s="3"/>
      <c r="R10" s="19">
        <f t="shared" ref="R10:R19" si="3">SUM(F10:Q10)</f>
        <v>0</v>
      </c>
    </row>
    <row r="11" spans="3:19" x14ac:dyDescent="0.15">
      <c r="C11" s="37"/>
      <c r="D11" s="37"/>
      <c r="E11" s="9"/>
      <c r="F11" s="3"/>
      <c r="G11" s="3"/>
      <c r="H11" s="3"/>
      <c r="I11" s="3"/>
      <c r="J11" s="3"/>
      <c r="K11" s="3"/>
      <c r="L11" s="3"/>
      <c r="M11" s="3"/>
      <c r="N11" s="3"/>
      <c r="O11" s="3"/>
      <c r="P11" s="3"/>
      <c r="Q11" s="3"/>
      <c r="R11" s="19">
        <f t="shared" si="3"/>
        <v>0</v>
      </c>
    </row>
    <row r="12" spans="3:19" x14ac:dyDescent="0.15">
      <c r="C12" s="50"/>
      <c r="D12" s="50"/>
      <c r="E12" s="9"/>
      <c r="F12" s="49"/>
      <c r="G12" s="49"/>
      <c r="H12" s="49"/>
      <c r="I12" s="49"/>
      <c r="J12" s="49"/>
      <c r="K12" s="49"/>
      <c r="L12" s="49"/>
      <c r="M12" s="49"/>
      <c r="N12" s="49"/>
      <c r="O12" s="49"/>
      <c r="P12" s="49"/>
      <c r="Q12" s="49"/>
      <c r="R12" s="19">
        <f t="shared" ref="R12:R13" si="4">SUM(F12:Q12)</f>
        <v>0</v>
      </c>
    </row>
    <row r="13" spans="3:19" x14ac:dyDescent="0.15">
      <c r="C13" s="50"/>
      <c r="D13" s="50"/>
      <c r="E13" s="9"/>
      <c r="F13" s="49"/>
      <c r="G13" s="49"/>
      <c r="H13" s="49"/>
      <c r="I13" s="49"/>
      <c r="J13" s="49"/>
      <c r="K13" s="49"/>
      <c r="L13" s="49"/>
      <c r="M13" s="49"/>
      <c r="N13" s="49"/>
      <c r="O13" s="49"/>
      <c r="P13" s="49"/>
      <c r="Q13" s="49"/>
      <c r="R13" s="19">
        <f t="shared" si="4"/>
        <v>0</v>
      </c>
    </row>
    <row r="14" spans="3:19" x14ac:dyDescent="0.15">
      <c r="C14" s="52"/>
      <c r="D14" s="52"/>
      <c r="E14" s="9"/>
      <c r="F14" s="51"/>
      <c r="G14" s="51"/>
      <c r="H14" s="51"/>
      <c r="I14" s="51"/>
      <c r="J14" s="51"/>
      <c r="K14" s="51"/>
      <c r="L14" s="51"/>
      <c r="M14" s="51"/>
      <c r="N14" s="51"/>
      <c r="O14" s="51"/>
      <c r="P14" s="51"/>
      <c r="Q14" s="51"/>
      <c r="R14" s="19">
        <f t="shared" ref="R14:R15" si="5">SUM(F14:Q14)</f>
        <v>0</v>
      </c>
    </row>
    <row r="15" spans="3:19" x14ac:dyDescent="0.15">
      <c r="C15" s="52"/>
      <c r="D15" s="52"/>
      <c r="E15" s="9"/>
      <c r="F15" s="51"/>
      <c r="G15" s="51"/>
      <c r="H15" s="51"/>
      <c r="I15" s="51"/>
      <c r="J15" s="51"/>
      <c r="K15" s="51"/>
      <c r="L15" s="51"/>
      <c r="M15" s="51"/>
      <c r="N15" s="51"/>
      <c r="O15" s="51"/>
      <c r="P15" s="51"/>
      <c r="Q15" s="51"/>
      <c r="R15" s="19">
        <f t="shared" si="5"/>
        <v>0</v>
      </c>
    </row>
    <row r="16" spans="3:19" x14ac:dyDescent="0.15">
      <c r="C16" s="37"/>
      <c r="D16" s="37"/>
      <c r="E16" s="9"/>
      <c r="F16" s="11"/>
      <c r="G16" s="11"/>
      <c r="H16" s="11"/>
      <c r="I16" s="11"/>
      <c r="J16" s="11"/>
      <c r="K16" s="11"/>
      <c r="L16" s="11"/>
      <c r="M16" s="11"/>
      <c r="N16" s="11"/>
      <c r="O16" s="11"/>
      <c r="P16" s="11"/>
      <c r="Q16" s="11"/>
      <c r="R16" s="19">
        <f t="shared" si="3"/>
        <v>0</v>
      </c>
    </row>
    <row r="17" spans="3:22" x14ac:dyDescent="0.15">
      <c r="C17" s="37"/>
      <c r="D17" s="37"/>
      <c r="E17" s="9"/>
      <c r="F17" s="11"/>
      <c r="G17" s="11"/>
      <c r="H17" s="11"/>
      <c r="I17" s="11"/>
      <c r="J17" s="11"/>
      <c r="K17" s="11"/>
      <c r="L17" s="11"/>
      <c r="M17" s="11"/>
      <c r="N17" s="11"/>
      <c r="O17" s="11"/>
      <c r="P17" s="11"/>
      <c r="Q17" s="11"/>
      <c r="R17" s="19">
        <f t="shared" si="3"/>
        <v>0</v>
      </c>
    </row>
    <row r="18" spans="3:22" x14ac:dyDescent="0.15">
      <c r="C18" s="37"/>
      <c r="D18" s="37"/>
      <c r="E18" s="9"/>
      <c r="F18" s="11"/>
      <c r="G18" s="11"/>
      <c r="H18" s="11"/>
      <c r="I18" s="11"/>
      <c r="J18" s="11"/>
      <c r="K18" s="11"/>
      <c r="L18" s="11"/>
      <c r="M18" s="11"/>
      <c r="N18" s="11"/>
      <c r="O18" s="11"/>
      <c r="P18" s="11"/>
      <c r="Q18" s="11"/>
      <c r="R18" s="19">
        <f t="shared" si="3"/>
        <v>0</v>
      </c>
    </row>
    <row r="19" spans="3:22" x14ac:dyDescent="0.15">
      <c r="C19" s="37"/>
      <c r="D19" s="37"/>
      <c r="E19" s="9"/>
      <c r="F19" s="11"/>
      <c r="G19" s="11"/>
      <c r="H19" s="11"/>
      <c r="I19" s="11"/>
      <c r="J19" s="11"/>
      <c r="K19" s="11"/>
      <c r="L19" s="11"/>
      <c r="M19" s="11"/>
      <c r="N19" s="11"/>
      <c r="O19" s="11"/>
      <c r="P19" s="11"/>
      <c r="Q19" s="11"/>
      <c r="R19" s="19">
        <f t="shared" si="3"/>
        <v>0</v>
      </c>
    </row>
    <row r="20" spans="3:22" ht="12" x14ac:dyDescent="0.15">
      <c r="C20" s="27" t="s">
        <v>4</v>
      </c>
      <c r="D20" s="27" t="s">
        <v>4</v>
      </c>
      <c r="E20" s="28"/>
      <c r="F20" s="26">
        <f t="shared" ref="F20:Q20" si="6">SUM(F10:F19)</f>
        <v>0</v>
      </c>
      <c r="G20" s="26">
        <f t="shared" si="6"/>
        <v>0</v>
      </c>
      <c r="H20" s="44">
        <f t="shared" si="6"/>
        <v>0</v>
      </c>
      <c r="I20" s="44">
        <f t="shared" si="6"/>
        <v>0</v>
      </c>
      <c r="J20" s="44">
        <f t="shared" si="6"/>
        <v>0</v>
      </c>
      <c r="K20" s="44">
        <f t="shared" si="6"/>
        <v>0</v>
      </c>
      <c r="L20" s="44">
        <f t="shared" si="6"/>
        <v>0</v>
      </c>
      <c r="M20" s="44">
        <f t="shared" si="6"/>
        <v>0</v>
      </c>
      <c r="N20" s="44">
        <f t="shared" si="6"/>
        <v>0</v>
      </c>
      <c r="O20" s="44">
        <f t="shared" si="6"/>
        <v>0</v>
      </c>
      <c r="P20" s="44">
        <f t="shared" si="6"/>
        <v>0</v>
      </c>
      <c r="Q20" s="44">
        <f t="shared" si="6"/>
        <v>0</v>
      </c>
      <c r="R20" s="25">
        <f>SUBTOTAL(109,CashReceipts[Total])</f>
        <v>0</v>
      </c>
      <c r="V20" s="42"/>
    </row>
    <row r="21" spans="3:22" s="7" customFormat="1" ht="12" x14ac:dyDescent="0.15">
      <c r="C21" s="8" t="s">
        <v>5</v>
      </c>
      <c r="D21" s="8" t="s">
        <v>5</v>
      </c>
      <c r="E21" s="16">
        <f>(E7+CashReceipts[[#Totals],[ ]])</f>
        <v>0</v>
      </c>
      <c r="F21" s="16">
        <f>(F7+CashReceipts[[#Totals],[Jan 20]])</f>
        <v>0</v>
      </c>
      <c r="G21" s="16">
        <f>(G7+CashReceipts[[#Totals],[Feb 20]])</f>
        <v>0</v>
      </c>
      <c r="H21" s="16">
        <f>(H7+CashReceipts[[#Totals],[Mar 20]])</f>
        <v>0</v>
      </c>
      <c r="I21" s="16">
        <f>(I7+CashReceipts[[#Totals],[Apr 20]])</f>
        <v>0</v>
      </c>
      <c r="J21" s="16">
        <f>(J7+CashReceipts[[#Totals],[May 20]])</f>
        <v>0</v>
      </c>
      <c r="K21" s="16">
        <f>(K7+CashReceipts[[#Totals],[Jun 20]])</f>
        <v>0</v>
      </c>
      <c r="L21" s="16">
        <f>(L7+CashReceipts[[#Totals],[Jul 20]])</f>
        <v>0</v>
      </c>
      <c r="M21" s="16">
        <f>(M7+CashReceipts[[#Totals],[Aug 20]])</f>
        <v>0</v>
      </c>
      <c r="N21" s="16">
        <f>(N7+CashReceipts[[#Totals],[Sep 20]])</f>
        <v>0</v>
      </c>
      <c r="O21" s="16">
        <f>(O7+CashReceipts[[#Totals],[Oct 20]])</f>
        <v>0</v>
      </c>
      <c r="P21" s="16">
        <f>(P7+CashReceipts[[#Totals],[Nov 20]])</f>
        <v>0</v>
      </c>
      <c r="Q21" s="16">
        <f>(Q7+CashReceipts[[#Totals],[Dec 20]])</f>
        <v>0</v>
      </c>
      <c r="R21" s="9"/>
      <c r="V21" s="42"/>
    </row>
    <row r="22" spans="3:22" s="36" customFormat="1" x14ac:dyDescent="0.15">
      <c r="C22" s="33"/>
      <c r="D22" s="33"/>
      <c r="E22" s="34"/>
      <c r="F22" s="34"/>
      <c r="G22" s="34"/>
      <c r="H22" s="34"/>
      <c r="I22" s="34"/>
      <c r="J22" s="34"/>
      <c r="K22" s="34"/>
      <c r="L22" s="34"/>
      <c r="M22" s="34"/>
      <c r="N22" s="34"/>
      <c r="O22" s="34"/>
      <c r="P22" s="34"/>
      <c r="Q22" s="34"/>
      <c r="R22" s="35"/>
      <c r="V22" s="42"/>
    </row>
    <row r="23" spans="3:22" ht="12" x14ac:dyDescent="0.15">
      <c r="C23" s="18" t="s">
        <v>6</v>
      </c>
      <c r="D23" s="18" t="s">
        <v>51</v>
      </c>
      <c r="E23" s="20" t="s">
        <v>32</v>
      </c>
      <c r="F23" s="43" t="s">
        <v>36</v>
      </c>
      <c r="G23" s="43" t="s">
        <v>37</v>
      </c>
      <c r="H23" s="43" t="s">
        <v>38</v>
      </c>
      <c r="I23" s="43" t="s">
        <v>39</v>
      </c>
      <c r="J23" s="43" t="s">
        <v>40</v>
      </c>
      <c r="K23" s="43" t="s">
        <v>41</v>
      </c>
      <c r="L23" s="43" t="s">
        <v>42</v>
      </c>
      <c r="M23" s="43" t="s">
        <v>43</v>
      </c>
      <c r="N23" s="43" t="s">
        <v>44</v>
      </c>
      <c r="O23" s="43" t="s">
        <v>45</v>
      </c>
      <c r="P23" s="43" t="s">
        <v>46</v>
      </c>
      <c r="Q23" s="43" t="s">
        <v>47</v>
      </c>
      <c r="R23" s="30" t="s">
        <v>33</v>
      </c>
      <c r="V23" s="42"/>
    </row>
    <row r="24" spans="3:22" ht="12" x14ac:dyDescent="0.15">
      <c r="C24" s="38" t="s">
        <v>7</v>
      </c>
      <c r="D24" s="38"/>
      <c r="E24" s="9"/>
      <c r="F24" s="3"/>
      <c r="G24" s="3"/>
      <c r="H24" s="3"/>
      <c r="I24" s="3"/>
      <c r="J24" s="3"/>
      <c r="K24" s="3"/>
      <c r="L24" s="3"/>
      <c r="M24" s="3"/>
      <c r="N24" s="3"/>
      <c r="O24" s="3"/>
      <c r="P24" s="3"/>
      <c r="Q24" s="3"/>
      <c r="R24" s="19">
        <f t="shared" ref="R24:R48" si="7">SUM(F24:Q24)</f>
        <v>0</v>
      </c>
      <c r="V24" s="42"/>
    </row>
    <row r="25" spans="3:22" ht="12" x14ac:dyDescent="0.15">
      <c r="C25" s="38" t="s">
        <v>8</v>
      </c>
      <c r="D25" s="38"/>
      <c r="E25" s="9"/>
      <c r="F25" s="3"/>
      <c r="G25" s="3"/>
      <c r="H25" s="3"/>
      <c r="I25" s="3"/>
      <c r="J25" s="3"/>
      <c r="K25" s="3"/>
      <c r="L25" s="3"/>
      <c r="M25" s="3"/>
      <c r="N25" s="3"/>
      <c r="O25" s="3"/>
      <c r="P25" s="3"/>
      <c r="Q25" s="3"/>
      <c r="R25" s="19">
        <f t="shared" si="7"/>
        <v>0</v>
      </c>
      <c r="V25" s="42"/>
    </row>
    <row r="26" spans="3:22" ht="12" x14ac:dyDescent="0.15">
      <c r="C26" s="38" t="s">
        <v>9</v>
      </c>
      <c r="D26" s="38"/>
      <c r="E26" s="9"/>
      <c r="F26" s="3"/>
      <c r="G26" s="3"/>
      <c r="H26" s="3"/>
      <c r="I26" s="3"/>
      <c r="J26" s="3"/>
      <c r="K26" s="3"/>
      <c r="L26" s="3"/>
      <c r="M26" s="3"/>
      <c r="N26" s="3"/>
      <c r="O26" s="3"/>
      <c r="P26" s="3"/>
      <c r="Q26" s="3"/>
      <c r="R26" s="19">
        <f t="shared" si="7"/>
        <v>0</v>
      </c>
      <c r="V26" s="42"/>
    </row>
    <row r="27" spans="3:22" ht="12" x14ac:dyDescent="0.15">
      <c r="C27" s="38" t="s">
        <v>10</v>
      </c>
      <c r="D27" s="38"/>
      <c r="E27" s="9"/>
      <c r="F27" s="3"/>
      <c r="G27" s="3"/>
      <c r="H27" s="3"/>
      <c r="I27" s="3"/>
      <c r="J27" s="3"/>
      <c r="K27" s="3"/>
      <c r="L27" s="3"/>
      <c r="M27" s="3"/>
      <c r="N27" s="3"/>
      <c r="O27" s="3"/>
      <c r="P27" s="3"/>
      <c r="Q27" s="3"/>
      <c r="R27" s="19">
        <f t="shared" si="7"/>
        <v>0</v>
      </c>
      <c r="V27" s="42"/>
    </row>
    <row r="28" spans="3:22" ht="12" x14ac:dyDescent="0.15">
      <c r="C28" s="38" t="s">
        <v>11</v>
      </c>
      <c r="D28" s="38"/>
      <c r="E28" s="9"/>
      <c r="F28" s="3"/>
      <c r="G28" s="3"/>
      <c r="H28" s="3"/>
      <c r="I28" s="3"/>
      <c r="J28" s="3"/>
      <c r="K28" s="3"/>
      <c r="L28" s="3"/>
      <c r="M28" s="3"/>
      <c r="N28" s="3"/>
      <c r="O28" s="3"/>
      <c r="P28" s="3"/>
      <c r="Q28" s="3"/>
      <c r="R28" s="19">
        <f t="shared" si="7"/>
        <v>0</v>
      </c>
      <c r="V28" s="42"/>
    </row>
    <row r="29" spans="3:22" ht="12" x14ac:dyDescent="0.15">
      <c r="C29" s="21" t="s">
        <v>12</v>
      </c>
      <c r="D29" s="21"/>
      <c r="E29" s="9"/>
      <c r="F29" s="3"/>
      <c r="G29" s="3"/>
      <c r="H29" s="3"/>
      <c r="I29" s="3"/>
      <c r="J29" s="3"/>
      <c r="K29" s="3"/>
      <c r="L29" s="3"/>
      <c r="M29" s="3"/>
      <c r="N29" s="3"/>
      <c r="O29" s="3"/>
      <c r="P29" s="3"/>
      <c r="Q29" s="3"/>
      <c r="R29" s="19">
        <f t="shared" si="7"/>
        <v>0</v>
      </c>
      <c r="V29" s="42"/>
    </row>
    <row r="30" spans="3:22" ht="12" x14ac:dyDescent="0.15">
      <c r="C30" s="38" t="s">
        <v>13</v>
      </c>
      <c r="D30" s="38"/>
      <c r="E30" s="9"/>
      <c r="F30" s="3"/>
      <c r="G30" s="3"/>
      <c r="H30" s="3"/>
      <c r="I30" s="3"/>
      <c r="J30" s="3"/>
      <c r="K30" s="3"/>
      <c r="L30" s="3"/>
      <c r="M30" s="3"/>
      <c r="N30" s="3"/>
      <c r="O30" s="3"/>
      <c r="P30" s="3"/>
      <c r="Q30" s="3"/>
      <c r="R30" s="19">
        <f t="shared" si="7"/>
        <v>0</v>
      </c>
      <c r="V30" s="42"/>
    </row>
    <row r="31" spans="3:22" ht="12" x14ac:dyDescent="0.15">
      <c r="C31" s="38" t="s">
        <v>14</v>
      </c>
      <c r="D31" s="38"/>
      <c r="E31" s="9"/>
      <c r="F31" s="11"/>
      <c r="G31" s="11"/>
      <c r="H31" s="11"/>
      <c r="I31" s="11"/>
      <c r="J31" s="11"/>
      <c r="K31" s="11"/>
      <c r="L31" s="11"/>
      <c r="M31" s="11"/>
      <c r="N31" s="11"/>
      <c r="O31" s="11"/>
      <c r="P31" s="11"/>
      <c r="Q31" s="11"/>
      <c r="R31" s="19">
        <f t="shared" si="7"/>
        <v>0</v>
      </c>
      <c r="V31" s="42"/>
    </row>
    <row r="32" spans="3:22" ht="12" x14ac:dyDescent="0.15">
      <c r="C32" s="38" t="s">
        <v>15</v>
      </c>
      <c r="D32" s="38"/>
      <c r="E32" s="9"/>
      <c r="F32" s="11"/>
      <c r="G32" s="11"/>
      <c r="H32" s="11"/>
      <c r="I32" s="11"/>
      <c r="J32" s="11"/>
      <c r="K32" s="11"/>
      <c r="L32" s="11"/>
      <c r="M32" s="11"/>
      <c r="N32" s="11"/>
      <c r="O32" s="11"/>
      <c r="P32" s="11"/>
      <c r="Q32" s="11"/>
      <c r="R32" s="19">
        <f t="shared" si="7"/>
        <v>0</v>
      </c>
    </row>
    <row r="33" spans="3:18" ht="12" x14ac:dyDescent="0.15">
      <c r="C33" s="38" t="s">
        <v>16</v>
      </c>
      <c r="D33" s="38"/>
      <c r="E33" s="9"/>
      <c r="F33" s="11"/>
      <c r="G33" s="11"/>
      <c r="H33" s="11"/>
      <c r="I33" s="11"/>
      <c r="J33" s="11"/>
      <c r="K33" s="11"/>
      <c r="L33" s="11"/>
      <c r="M33" s="11"/>
      <c r="N33" s="11"/>
      <c r="O33" s="11"/>
      <c r="P33" s="11"/>
      <c r="Q33" s="11"/>
      <c r="R33" s="19">
        <f t="shared" si="7"/>
        <v>0</v>
      </c>
    </row>
    <row r="34" spans="3:18" ht="12" x14ac:dyDescent="0.15">
      <c r="C34" s="38" t="s">
        <v>17</v>
      </c>
      <c r="D34" s="38"/>
      <c r="E34" s="9"/>
      <c r="F34" s="11"/>
      <c r="G34" s="11"/>
      <c r="H34" s="11"/>
      <c r="I34" s="11"/>
      <c r="J34" s="11"/>
      <c r="K34" s="11"/>
      <c r="L34" s="11"/>
      <c r="M34" s="11"/>
      <c r="N34" s="11"/>
      <c r="O34" s="11"/>
      <c r="P34" s="11"/>
      <c r="Q34" s="11"/>
      <c r="R34" s="19">
        <f t="shared" si="7"/>
        <v>0</v>
      </c>
    </row>
    <row r="35" spans="3:18" ht="12" x14ac:dyDescent="0.15">
      <c r="C35" s="38" t="s">
        <v>18</v>
      </c>
      <c r="D35" s="38"/>
      <c r="E35" s="9"/>
      <c r="F35" s="11"/>
      <c r="G35" s="11"/>
      <c r="H35" s="11"/>
      <c r="I35" s="11"/>
      <c r="J35" s="11"/>
      <c r="K35" s="11"/>
      <c r="L35" s="11"/>
      <c r="M35" s="11"/>
      <c r="N35" s="11"/>
      <c r="O35" s="11"/>
      <c r="P35" s="11"/>
      <c r="Q35" s="11"/>
      <c r="R35" s="19">
        <f t="shared" si="7"/>
        <v>0</v>
      </c>
    </row>
    <row r="36" spans="3:18" ht="12" x14ac:dyDescent="0.15">
      <c r="C36" s="38" t="s">
        <v>19</v>
      </c>
      <c r="D36" s="38"/>
      <c r="E36" s="9"/>
      <c r="F36" s="11"/>
      <c r="G36" s="11"/>
      <c r="H36" s="11"/>
      <c r="I36" s="11"/>
      <c r="J36" s="11"/>
      <c r="K36" s="11"/>
      <c r="L36" s="11"/>
      <c r="M36" s="11"/>
      <c r="N36" s="11"/>
      <c r="O36" s="11"/>
      <c r="P36" s="11"/>
      <c r="Q36" s="11"/>
      <c r="R36" s="19">
        <f t="shared" si="7"/>
        <v>0</v>
      </c>
    </row>
    <row r="37" spans="3:18" ht="12" x14ac:dyDescent="0.15">
      <c r="C37" s="38" t="s">
        <v>20</v>
      </c>
      <c r="D37" s="38"/>
      <c r="E37" s="9"/>
      <c r="F37" s="11"/>
      <c r="G37" s="11"/>
      <c r="H37" s="11"/>
      <c r="I37" s="11"/>
      <c r="J37" s="11"/>
      <c r="K37" s="11"/>
      <c r="L37" s="11"/>
      <c r="M37" s="11"/>
      <c r="N37" s="11"/>
      <c r="O37" s="11"/>
      <c r="P37" s="11"/>
      <c r="Q37" s="11"/>
      <c r="R37" s="19">
        <f t="shared" si="7"/>
        <v>0</v>
      </c>
    </row>
    <row r="38" spans="3:18" ht="12" x14ac:dyDescent="0.15">
      <c r="C38" s="38" t="s">
        <v>21</v>
      </c>
      <c r="D38" s="38"/>
      <c r="E38" s="9"/>
      <c r="F38" s="11"/>
      <c r="G38" s="11"/>
      <c r="H38" s="11"/>
      <c r="I38" s="11"/>
      <c r="J38" s="11"/>
      <c r="K38" s="11"/>
      <c r="L38" s="11"/>
      <c r="M38" s="11"/>
      <c r="N38" s="11"/>
      <c r="O38" s="11"/>
      <c r="P38" s="11"/>
      <c r="Q38" s="11"/>
      <c r="R38" s="19">
        <f t="shared" si="7"/>
        <v>0</v>
      </c>
    </row>
    <row r="39" spans="3:18" ht="12" x14ac:dyDescent="0.15">
      <c r="C39" s="38" t="s">
        <v>22</v>
      </c>
      <c r="D39" s="38"/>
      <c r="E39" s="9"/>
      <c r="F39" s="11"/>
      <c r="G39" s="11"/>
      <c r="H39" s="11"/>
      <c r="I39" s="11"/>
      <c r="J39" s="11"/>
      <c r="K39" s="11"/>
      <c r="L39" s="11"/>
      <c r="M39" s="11"/>
      <c r="N39" s="11"/>
      <c r="O39" s="11"/>
      <c r="P39" s="11"/>
      <c r="Q39" s="11"/>
      <c r="R39" s="19">
        <f t="shared" si="7"/>
        <v>0</v>
      </c>
    </row>
    <row r="40" spans="3:18" ht="12" x14ac:dyDescent="0.15">
      <c r="C40" s="38" t="s">
        <v>23</v>
      </c>
      <c r="D40" s="38"/>
      <c r="E40" s="9"/>
      <c r="F40" s="11"/>
      <c r="G40" s="11"/>
      <c r="H40" s="11"/>
      <c r="I40" s="11"/>
      <c r="J40" s="11"/>
      <c r="K40" s="11"/>
      <c r="L40" s="11"/>
      <c r="M40" s="11"/>
      <c r="N40" s="11"/>
      <c r="O40" s="11"/>
      <c r="P40" s="11"/>
      <c r="Q40" s="11"/>
      <c r="R40" s="19">
        <f t="shared" si="7"/>
        <v>0</v>
      </c>
    </row>
    <row r="41" spans="3:18" ht="12" x14ac:dyDescent="0.15">
      <c r="C41" s="38" t="s">
        <v>24</v>
      </c>
      <c r="D41" s="38"/>
      <c r="E41" s="9"/>
      <c r="F41" s="11"/>
      <c r="G41" s="11"/>
      <c r="H41" s="11"/>
      <c r="I41" s="11"/>
      <c r="J41" s="11"/>
      <c r="K41" s="11"/>
      <c r="L41" s="11"/>
      <c r="M41" s="11"/>
      <c r="N41" s="11"/>
      <c r="O41" s="11"/>
      <c r="P41" s="11"/>
      <c r="Q41" s="11"/>
      <c r="R41" s="19">
        <f t="shared" si="7"/>
        <v>0</v>
      </c>
    </row>
    <row r="42" spans="3:18" ht="12" x14ac:dyDescent="0.15">
      <c r="C42" s="38" t="s">
        <v>25</v>
      </c>
      <c r="D42" s="38"/>
      <c r="E42" s="9"/>
      <c r="F42" s="11"/>
      <c r="G42" s="11"/>
      <c r="H42" s="11"/>
      <c r="I42" s="11"/>
      <c r="J42" s="11"/>
      <c r="K42" s="11"/>
      <c r="L42" s="11"/>
      <c r="M42" s="11"/>
      <c r="N42" s="11"/>
      <c r="O42" s="11"/>
      <c r="P42" s="11"/>
      <c r="Q42" s="11"/>
      <c r="R42" s="19">
        <f t="shared" si="7"/>
        <v>0</v>
      </c>
    </row>
    <row r="43" spans="3:18" ht="12" x14ac:dyDescent="0.15">
      <c r="C43" s="38" t="s">
        <v>26</v>
      </c>
      <c r="D43" s="38"/>
      <c r="E43" s="9"/>
      <c r="F43" s="11"/>
      <c r="G43" s="11"/>
      <c r="H43" s="11"/>
      <c r="I43" s="11"/>
      <c r="J43" s="11"/>
      <c r="K43" s="11"/>
      <c r="L43" s="11"/>
      <c r="M43" s="11"/>
      <c r="N43" s="11"/>
      <c r="O43" s="11"/>
      <c r="P43" s="11"/>
      <c r="Q43" s="11"/>
      <c r="R43" s="19">
        <f t="shared" si="7"/>
        <v>0</v>
      </c>
    </row>
    <row r="44" spans="3:18" ht="12" x14ac:dyDescent="0.15">
      <c r="C44" s="39" t="s">
        <v>27</v>
      </c>
      <c r="D44" s="39"/>
      <c r="E44" s="9"/>
      <c r="F44" s="11"/>
      <c r="G44" s="11"/>
      <c r="H44" s="11"/>
      <c r="I44" s="11"/>
      <c r="J44" s="11"/>
      <c r="K44" s="11"/>
      <c r="L44" s="11"/>
      <c r="M44" s="11"/>
      <c r="N44" s="11"/>
      <c r="O44" s="11"/>
      <c r="P44" s="11"/>
      <c r="Q44" s="11"/>
      <c r="R44" s="19">
        <f t="shared" si="7"/>
        <v>0</v>
      </c>
    </row>
    <row r="45" spans="3:18" ht="12" x14ac:dyDescent="0.15">
      <c r="C45" s="22" t="s">
        <v>28</v>
      </c>
      <c r="D45" s="22"/>
      <c r="E45" s="9"/>
      <c r="F45" s="11"/>
      <c r="G45" s="11"/>
      <c r="H45" s="11"/>
      <c r="I45" s="11"/>
      <c r="J45" s="11"/>
      <c r="K45" s="11"/>
      <c r="L45" s="11"/>
      <c r="M45" s="11"/>
      <c r="N45" s="11"/>
      <c r="O45" s="11"/>
      <c r="P45" s="11"/>
      <c r="Q45" s="11"/>
      <c r="R45" s="19">
        <f t="shared" si="7"/>
        <v>0</v>
      </c>
    </row>
    <row r="46" spans="3:18" ht="12" x14ac:dyDescent="0.15">
      <c r="C46" s="22" t="s">
        <v>28</v>
      </c>
      <c r="D46" s="22"/>
      <c r="E46" s="9"/>
      <c r="F46" s="11"/>
      <c r="G46" s="11"/>
      <c r="H46" s="11"/>
      <c r="I46" s="11"/>
      <c r="J46" s="11"/>
      <c r="K46" s="11"/>
      <c r="L46" s="11"/>
      <c r="M46" s="11"/>
      <c r="N46" s="11"/>
      <c r="O46" s="11"/>
      <c r="P46" s="11"/>
      <c r="Q46" s="11"/>
      <c r="R46" s="19">
        <f t="shared" si="7"/>
        <v>0</v>
      </c>
    </row>
    <row r="47" spans="3:18" ht="12" x14ac:dyDescent="0.15">
      <c r="C47" s="22" t="s">
        <v>28</v>
      </c>
      <c r="D47" s="22"/>
      <c r="E47" s="9"/>
      <c r="F47" s="11"/>
      <c r="G47" s="11"/>
      <c r="H47" s="11"/>
      <c r="I47" s="11"/>
      <c r="J47" s="11"/>
      <c r="K47" s="11"/>
      <c r="L47" s="11"/>
      <c r="M47" s="11"/>
      <c r="N47" s="11"/>
      <c r="O47" s="11"/>
      <c r="P47" s="11"/>
      <c r="Q47" s="11"/>
      <c r="R47" s="19">
        <f t="shared" si="7"/>
        <v>0</v>
      </c>
    </row>
    <row r="48" spans="3:18" ht="12" x14ac:dyDescent="0.15">
      <c r="C48" s="22" t="s">
        <v>29</v>
      </c>
      <c r="D48" s="22"/>
      <c r="E48" s="9"/>
      <c r="F48" s="11"/>
      <c r="G48" s="11"/>
      <c r="H48" s="11"/>
      <c r="I48" s="11"/>
      <c r="J48" s="11"/>
      <c r="K48" s="11"/>
      <c r="L48" s="11"/>
      <c r="M48" s="11"/>
      <c r="N48" s="11"/>
      <c r="O48" s="11"/>
      <c r="P48" s="11"/>
      <c r="Q48" s="11"/>
      <c r="R48" s="19">
        <f t="shared" si="7"/>
        <v>0</v>
      </c>
    </row>
    <row r="49" spans="3:22" ht="12" x14ac:dyDescent="0.15">
      <c r="C49" s="29" t="s">
        <v>30</v>
      </c>
      <c r="D49" s="29" t="s">
        <v>30</v>
      </c>
      <c r="E49" s="24"/>
      <c r="F49" s="26">
        <f>SUBTOTAL(109,Expenses[Jan 20])</f>
        <v>0</v>
      </c>
      <c r="G49" s="26">
        <f>SUBTOTAL(109,Expenses[Feb 20])</f>
        <v>0</v>
      </c>
      <c r="H49" s="26">
        <f>SUBTOTAL(109,Expenses[Mar 20])</f>
        <v>0</v>
      </c>
      <c r="I49" s="26">
        <f>SUBTOTAL(109,Expenses[Apr 20])</f>
        <v>0</v>
      </c>
      <c r="J49" s="26">
        <f>SUBTOTAL(109,Expenses[May 20])</f>
        <v>0</v>
      </c>
      <c r="K49" s="26">
        <f>SUBTOTAL(109,Expenses[Jun 20])</f>
        <v>0</v>
      </c>
      <c r="L49" s="26">
        <f>SUBTOTAL(109,Expenses[Jul 20])</f>
        <v>0</v>
      </c>
      <c r="M49" s="26">
        <f>SUBTOTAL(109,Expenses[Aug 20])</f>
        <v>0</v>
      </c>
      <c r="N49" s="26">
        <f>SUBTOTAL(109,Expenses[Sep 20])</f>
        <v>0</v>
      </c>
      <c r="O49" s="26">
        <f>SUBTOTAL(109,Expenses[Oct 20])</f>
        <v>0</v>
      </c>
      <c r="P49" s="26">
        <f>SUBTOTAL(109,Expenses[Nov 20])</f>
        <v>0</v>
      </c>
      <c r="Q49" s="26">
        <f>SUBTOTAL(109,Expenses[Dec 20])</f>
        <v>0</v>
      </c>
      <c r="R49" s="25">
        <f>SUBTOTAL(109,Expenses[Total])</f>
        <v>0</v>
      </c>
    </row>
    <row r="50" spans="3:22" x14ac:dyDescent="0.15">
      <c r="C50" s="53"/>
      <c r="D50" s="53"/>
      <c r="E50" s="54"/>
      <c r="F50" s="55"/>
      <c r="G50" s="55"/>
      <c r="H50" s="55"/>
      <c r="I50" s="55"/>
      <c r="J50" s="55"/>
      <c r="K50" s="55"/>
      <c r="L50" s="55"/>
      <c r="M50" s="55"/>
      <c r="N50" s="55"/>
      <c r="O50" s="55"/>
      <c r="P50" s="55"/>
      <c r="Q50" s="55"/>
      <c r="R50" s="56"/>
    </row>
    <row r="51" spans="3:22" x14ac:dyDescent="0.15">
      <c r="C51" s="57"/>
      <c r="D51" s="57"/>
      <c r="E51" s="58"/>
      <c r="F51" s="58"/>
      <c r="G51" s="58"/>
      <c r="H51" s="58"/>
      <c r="I51" s="58"/>
      <c r="J51" s="58"/>
      <c r="K51" s="58"/>
      <c r="L51" s="58"/>
      <c r="M51" s="58"/>
      <c r="N51" s="58"/>
      <c r="O51" s="58"/>
      <c r="P51" s="58"/>
      <c r="Q51" s="58"/>
      <c r="R51" s="58"/>
    </row>
    <row r="52" spans="3:22" ht="12" x14ac:dyDescent="0.15">
      <c r="C52" s="29"/>
      <c r="D52" s="29" t="s">
        <v>49</v>
      </c>
      <c r="E52" s="61"/>
      <c r="F52" s="26">
        <f>F21-Expenses[[#Totals],[Jan 20]]</f>
        <v>0</v>
      </c>
      <c r="G52" s="26">
        <f>G21-Expenses[[#Totals],[Feb 20]]</f>
        <v>0</v>
      </c>
      <c r="H52" s="26">
        <f>H21-Expenses[[#Totals],[Mar 20]]</f>
        <v>0</v>
      </c>
      <c r="I52" s="26">
        <f>I21-Expenses[[#Totals],[Apr 20]]</f>
        <v>0</v>
      </c>
      <c r="J52" s="26">
        <f>J21-Expenses[[#Totals],[May 20]]</f>
        <v>0</v>
      </c>
      <c r="K52" s="26">
        <f>K21-Expenses[[#Totals],[Jun 20]]</f>
        <v>0</v>
      </c>
      <c r="L52" s="26">
        <f>L21-Expenses[[#Totals],[Jul 20]]</f>
        <v>0</v>
      </c>
      <c r="M52" s="26">
        <v>0</v>
      </c>
      <c r="N52" s="26">
        <v>0</v>
      </c>
      <c r="O52" s="26">
        <v>0</v>
      </c>
      <c r="P52" s="26">
        <v>0</v>
      </c>
      <c r="Q52" s="26">
        <v>0</v>
      </c>
      <c r="R52" s="25">
        <f>F52+G52+H52+I52+J52+K52+L52+M52+N52+O52+P52+Q52</f>
        <v>0</v>
      </c>
    </row>
    <row r="53" spans="3:22" x14ac:dyDescent="0.15">
      <c r="C53" s="57"/>
      <c r="D53" s="57"/>
      <c r="E53" s="58"/>
      <c r="F53" s="58"/>
      <c r="G53" s="58"/>
      <c r="H53" s="58"/>
      <c r="I53" s="58"/>
      <c r="J53" s="58"/>
      <c r="K53" s="58"/>
      <c r="L53" s="58"/>
      <c r="M53" s="58"/>
      <c r="N53" s="58"/>
      <c r="O53" s="58"/>
      <c r="P53" s="58"/>
      <c r="Q53" s="58"/>
      <c r="R53" s="58"/>
    </row>
    <row r="54" spans="3:22" x14ac:dyDescent="0.15">
      <c r="C54" s="57"/>
      <c r="D54" s="57"/>
      <c r="E54" s="58"/>
      <c r="F54" s="58"/>
      <c r="G54" s="58"/>
      <c r="H54" s="58"/>
      <c r="I54" s="58"/>
      <c r="J54" s="58"/>
      <c r="K54" s="58"/>
      <c r="L54" s="58"/>
      <c r="M54" s="58"/>
      <c r="N54" s="58"/>
      <c r="O54" s="58"/>
      <c r="P54" s="58"/>
      <c r="Q54" s="58"/>
      <c r="R54" s="58"/>
    </row>
    <row r="55" spans="3:22" ht="24" x14ac:dyDescent="0.15">
      <c r="C55" s="57"/>
      <c r="D55" s="29" t="s">
        <v>50</v>
      </c>
      <c r="E55" s="61"/>
      <c r="F55" s="26">
        <v>0</v>
      </c>
      <c r="G55" s="26">
        <f>F52</f>
        <v>0</v>
      </c>
      <c r="H55" s="26">
        <f t="shared" ref="H55:R55" si="8">G52+G55</f>
        <v>0</v>
      </c>
      <c r="I55" s="26">
        <f t="shared" si="8"/>
        <v>0</v>
      </c>
      <c r="J55" s="26">
        <f t="shared" si="8"/>
        <v>0</v>
      </c>
      <c r="K55" s="26">
        <f t="shared" si="8"/>
        <v>0</v>
      </c>
      <c r="L55" s="26">
        <f t="shared" si="8"/>
        <v>0</v>
      </c>
      <c r="M55" s="26">
        <f t="shared" si="8"/>
        <v>0</v>
      </c>
      <c r="N55" s="26">
        <f t="shared" si="8"/>
        <v>0</v>
      </c>
      <c r="O55" s="26">
        <f t="shared" si="8"/>
        <v>0</v>
      </c>
      <c r="P55" s="26">
        <f t="shared" si="8"/>
        <v>0</v>
      </c>
      <c r="Q55" s="26">
        <f t="shared" si="8"/>
        <v>0</v>
      </c>
      <c r="R55" s="25">
        <f t="shared" si="8"/>
        <v>0</v>
      </c>
    </row>
    <row r="56" spans="3:22" x14ac:dyDescent="0.15">
      <c r="C56" s="59"/>
      <c r="D56" s="59"/>
      <c r="E56" s="60"/>
      <c r="F56" s="58"/>
      <c r="G56" s="58"/>
      <c r="H56" s="58"/>
      <c r="I56" s="58"/>
      <c r="J56" s="58"/>
      <c r="K56" s="58"/>
      <c r="L56" s="58"/>
      <c r="M56" s="58"/>
      <c r="N56" s="58"/>
      <c r="O56" s="58"/>
      <c r="P56" s="58"/>
      <c r="Q56" s="58"/>
      <c r="R56" s="58"/>
    </row>
    <row r="57" spans="3:22" x14ac:dyDescent="0.15">
      <c r="C57" s="59"/>
      <c r="D57" s="59"/>
      <c r="E57" s="58"/>
      <c r="F57" s="58"/>
      <c r="G57" s="58"/>
      <c r="H57" s="58"/>
      <c r="I57" s="58"/>
      <c r="J57" s="58"/>
      <c r="K57" s="58"/>
      <c r="L57" s="58"/>
      <c r="M57" s="58"/>
      <c r="N57" s="58"/>
      <c r="O57" s="58"/>
      <c r="P57" s="58"/>
      <c r="Q57" s="58"/>
      <c r="R57" s="58"/>
    </row>
    <row r="58" spans="3:22" x14ac:dyDescent="0.15">
      <c r="C58" s="59"/>
      <c r="D58" s="59"/>
      <c r="E58" s="62"/>
      <c r="F58" s="62"/>
      <c r="G58" s="62"/>
      <c r="H58" s="62"/>
      <c r="I58" s="62"/>
      <c r="J58" s="62"/>
      <c r="K58" s="62"/>
      <c r="L58" s="62"/>
      <c r="M58" s="62"/>
      <c r="N58" s="62"/>
      <c r="O58" s="62"/>
      <c r="P58" s="62"/>
      <c r="Q58" s="62"/>
      <c r="R58" s="62"/>
      <c r="S58" s="62"/>
      <c r="T58" s="62"/>
      <c r="U58" s="62"/>
      <c r="V58" s="62"/>
    </row>
    <row r="59" spans="3:22" x14ac:dyDescent="0.15">
      <c r="C59" s="63"/>
      <c r="D59" s="63"/>
      <c r="E59" s="64"/>
      <c r="F59" s="55"/>
      <c r="G59" s="55"/>
      <c r="H59" s="55"/>
      <c r="I59" s="55"/>
      <c r="J59" s="55"/>
      <c r="K59" s="55"/>
      <c r="L59" s="55"/>
      <c r="M59" s="55"/>
      <c r="N59" s="55"/>
      <c r="O59" s="55"/>
      <c r="P59" s="55"/>
      <c r="Q59" s="55"/>
      <c r="R59" s="65"/>
      <c r="S59" s="62"/>
      <c r="T59" s="62"/>
      <c r="U59" s="62"/>
      <c r="V59" s="62"/>
    </row>
    <row r="60" spans="3:22" x14ac:dyDescent="0.15">
      <c r="C60" s="57"/>
      <c r="D60" s="57"/>
      <c r="E60" s="66"/>
      <c r="F60" s="67"/>
      <c r="G60" s="67"/>
      <c r="H60" s="67"/>
      <c r="I60" s="67"/>
      <c r="J60" s="67"/>
      <c r="K60" s="67"/>
      <c r="L60" s="67"/>
      <c r="M60" s="67"/>
      <c r="N60" s="67"/>
      <c r="O60" s="67"/>
      <c r="P60" s="67"/>
      <c r="Q60" s="67"/>
      <c r="R60" s="68"/>
      <c r="S60" s="62"/>
      <c r="T60" s="62"/>
      <c r="U60" s="62"/>
      <c r="V60" s="62"/>
    </row>
    <row r="61" spans="3:22" x14ac:dyDescent="0.15">
      <c r="C61" s="57"/>
      <c r="D61" s="57"/>
      <c r="E61" s="67"/>
      <c r="F61" s="67"/>
      <c r="G61" s="67"/>
      <c r="H61" s="67"/>
      <c r="I61" s="67"/>
      <c r="J61" s="67"/>
      <c r="K61" s="67"/>
      <c r="L61" s="67"/>
      <c r="M61" s="67"/>
      <c r="N61" s="67"/>
      <c r="O61" s="67"/>
      <c r="P61" s="67"/>
      <c r="Q61" s="67"/>
      <c r="R61" s="68"/>
      <c r="S61" s="62"/>
      <c r="T61" s="62"/>
      <c r="U61" s="62"/>
      <c r="V61" s="62"/>
    </row>
    <row r="62" spans="3:22" x14ac:dyDescent="0.15">
      <c r="C62" s="57"/>
      <c r="D62" s="57"/>
      <c r="E62" s="67"/>
      <c r="F62" s="67"/>
      <c r="G62" s="67"/>
      <c r="H62" s="67"/>
      <c r="I62" s="67"/>
      <c r="J62" s="67"/>
      <c r="K62" s="67"/>
      <c r="L62" s="67"/>
      <c r="M62" s="67"/>
      <c r="N62" s="67"/>
      <c r="O62" s="67"/>
      <c r="P62" s="67"/>
      <c r="Q62" s="67"/>
      <c r="R62" s="68"/>
      <c r="S62" s="62"/>
      <c r="T62" s="62"/>
      <c r="U62" s="62"/>
      <c r="V62" s="62"/>
    </row>
    <row r="63" spans="3:22" x14ac:dyDescent="0.15">
      <c r="C63" s="57"/>
      <c r="D63" s="57"/>
      <c r="E63" s="67"/>
      <c r="F63" s="67"/>
      <c r="G63" s="67"/>
      <c r="H63" s="67"/>
      <c r="I63" s="67"/>
      <c r="J63" s="67"/>
      <c r="K63" s="67"/>
      <c r="L63" s="67"/>
      <c r="M63" s="67"/>
      <c r="N63" s="67"/>
      <c r="O63" s="67"/>
      <c r="P63" s="67"/>
      <c r="Q63" s="67"/>
      <c r="R63" s="68"/>
      <c r="S63" s="62"/>
      <c r="T63" s="62"/>
      <c r="U63" s="62"/>
      <c r="V63" s="62"/>
    </row>
    <row r="64" spans="3:22" x14ac:dyDescent="0.15">
      <c r="C64" s="57"/>
      <c r="D64" s="57"/>
      <c r="E64" s="67"/>
      <c r="F64" s="67"/>
      <c r="G64" s="67"/>
      <c r="H64" s="67"/>
      <c r="I64" s="67"/>
      <c r="J64" s="67"/>
      <c r="K64" s="67"/>
      <c r="L64" s="67"/>
      <c r="M64" s="67"/>
      <c r="N64" s="67"/>
      <c r="O64" s="67"/>
      <c r="P64" s="67"/>
      <c r="Q64" s="67"/>
      <c r="R64" s="68"/>
      <c r="S64" s="62"/>
      <c r="T64" s="62"/>
      <c r="U64" s="62"/>
      <c r="V64" s="62"/>
    </row>
    <row r="65" spans="3:22" x14ac:dyDescent="0.15">
      <c r="C65" s="57"/>
      <c r="D65" s="57"/>
      <c r="E65" s="66"/>
      <c r="F65" s="67"/>
      <c r="G65" s="67"/>
      <c r="H65" s="67"/>
      <c r="I65" s="67"/>
      <c r="J65" s="67"/>
      <c r="K65" s="67"/>
      <c r="L65" s="67"/>
      <c r="M65" s="67"/>
      <c r="N65" s="67"/>
      <c r="O65" s="67"/>
      <c r="P65" s="67"/>
      <c r="Q65" s="67"/>
      <c r="R65" s="68"/>
      <c r="S65" s="62"/>
      <c r="T65" s="62"/>
      <c r="U65" s="62"/>
      <c r="V65" s="62"/>
    </row>
    <row r="66" spans="3:22" x14ac:dyDescent="0.15">
      <c r="C66" s="57"/>
      <c r="D66" s="57"/>
      <c r="E66" s="62"/>
      <c r="F66" s="62"/>
      <c r="G66" s="62"/>
      <c r="H66" s="62"/>
      <c r="I66" s="62"/>
      <c r="J66" s="62"/>
      <c r="K66" s="62"/>
      <c r="L66" s="62"/>
      <c r="M66" s="62"/>
      <c r="N66" s="62"/>
      <c r="O66" s="62"/>
      <c r="P66" s="62"/>
      <c r="Q66" s="62"/>
      <c r="R66" s="62"/>
      <c r="S66" s="62"/>
      <c r="T66" s="62"/>
      <c r="U66" s="62"/>
      <c r="V66" s="62"/>
    </row>
  </sheetData>
  <sheetProtection insertColumns="0" insertRows="0"/>
  <mergeCells count="2">
    <mergeCell ref="D1:R1"/>
    <mergeCell ref="D2:R2"/>
  </mergeCells>
  <phoneticPr fontId="0" type="noConversion"/>
  <conditionalFormatting sqref="E7:Q7">
    <cfRule type="cellIs" dxfId="86" priority="1" stopIfTrue="1" operator="lessThanOrEqual">
      <formula>$E$4</formula>
    </cfRule>
  </conditionalFormatting>
  <dataValidations count="25">
    <dataValidation type="decimal" allowBlank="1" showInputMessage="1" sqref="E7 F4:R4" xr:uid="{00000000-0002-0000-0000-000000000000}">
      <formula1>-10000000</formula1>
      <formula2>10000000</formula2>
    </dataValidation>
    <dataValidation type="decimal" operator="lessThanOrEqual" allowBlank="1" showInputMessage="1" showErrorMessage="1" sqref="E21:Q21 E57:Q57" xr:uid="{00000000-0002-0000-0000-000001000000}">
      <formula1>10000000</formula1>
    </dataValidation>
    <dataValidation type="date" allowBlank="1" showInputMessage="1" showErrorMessage="1" error="Please enter a valid date." prompt="Enter Starting date in this cell" sqref="E3" xr:uid="{00000000-0002-0000-0000-000002000000}">
      <formula1>1</formula1>
      <formula2>73415</formula2>
    </dataValidation>
    <dataValidation type="decimal" operator="lessThanOrEqual" allowBlank="1" showInputMessage="1" sqref="F7:Q7" xr:uid="{00000000-0002-0000-0000-000003000000}">
      <formula1>10000000</formula1>
    </dataValidation>
    <dataValidation type="decimal" errorStyle="warning" operator="lessThanOrEqual" allowBlank="1" showInputMessage="1" showErrorMessage="1" error="Please enter a number greater than zero" sqref="R24:R48 R60:R65 R51 R53:R54 R10:R19" xr:uid="{00000000-0002-0000-0000-000004000000}">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B1" xr:uid="{00000000-0002-0000-0000-000005000000}"/>
    <dataValidation allowBlank="1" showInputMessage="1" showErrorMessage="1" prompt="Title of this worksheet is in this cell. Enter Company name in cell below" sqref="C1:R1" xr:uid="{00000000-0002-0000-0000-000006000000}"/>
    <dataValidation allowBlank="1" showInputMessage="1" showErrorMessage="1" prompt="Enter Company name in this cell, Starting Date in cell C3, and Cash balance alert minimum in cell C4" sqref="C2:R2" xr:uid="{00000000-0002-0000-0000-000007000000}"/>
    <dataValidation allowBlank="1" showInputMessage="1" showErrorMessage="1" prompt="Enter Starting date in cell to the right" sqref="C3:D3" xr:uid="{00000000-0002-0000-0000-000008000000}"/>
    <dataValidation allowBlank="1" showInputMessage="1" showErrorMessage="1" prompt="Enter Cash balance alert minimum in cell to the right" sqref="C4:D4" xr:uid="{00000000-0002-0000-0000-000009000000}"/>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E4" xr:uid="{00000000-0002-0000-0000-00000A000000}">
      <formula1>10000000</formula1>
    </dataValidation>
    <dataValidation allowBlank="1" showInputMessage="1" showErrorMessage="1" prompt="Enter details in table at right" sqref="C6:D6" xr:uid="{00000000-0002-0000-0000-00000B000000}"/>
    <dataValidation allowBlank="1" showInputMessage="1" showErrorMessage="1" prompt="Enter Cash on hand at beginning of month in cell to the right" sqref="C7:D7" xr:uid="{00000000-0002-0000-0000-00000C000000}"/>
    <dataValidation operator="greaterThanOrEqual" allowBlank="1" showInputMessage="1" showErrorMessage="1" error="Please enter a number greater than zero." prompt="Enter Cash on hand at beginning in cell below" sqref="E6" xr:uid="{00000000-0002-0000-0000-00000D000000}"/>
    <dataValidation allowBlank="1" showInputMessage="1" prompt="Cash on hand is auto-calculated for this month in cell below" sqref="F6:Q6 F59:Q59 F9:Q9 F50:Q50 F23:Q23" xr:uid="{00000000-0002-0000-0000-00000E000000}"/>
    <dataValidation allowBlank="1" showInputMessage="1" showErrorMessage="1" prompt="Enter details in Cash receipts table below" sqref="C8:D8" xr:uid="{00000000-0002-0000-0000-00000F000000}"/>
    <dataValidation allowBlank="1" showInputMessage="1" showErrorMessage="1" prompt="Enter or modify Cash receipts items in this column under this heading" sqref="C9:D9 D23" xr:uid="{00000000-0002-0000-0000-000010000000}"/>
    <dataValidation allowBlank="1" showInputMessage="1" prompt="Total is auto-calculated in this column under this heading. Total cash receipts and Total cash available are auto-calculated at the end" sqref="R9" xr:uid="{00000000-0002-0000-0000-000011000000}"/>
    <dataValidation allowBlank="1" showInputMessage="1" showErrorMessage="1" prompt="Enter details in Expenses table below and in Cash paid out table starting in cell B46" sqref="C22:D22" xr:uid="{00000000-0002-0000-0000-000012000000}"/>
    <dataValidation allowBlank="1" showInputMessage="1" showErrorMessage="1" prompt="Enter or modify Cash paid out items in this column under this heading" sqref="C50:D50 C23" xr:uid="{00000000-0002-0000-0000-000013000000}"/>
    <dataValidation allowBlank="1" showInputMessage="1" showErrorMessage="1" prompt="Total is auto-calculated in this column under this heading. Subtotal is auto-calculated at the end" sqref="R23" xr:uid="{00000000-0002-0000-0000-000014000000}"/>
    <dataValidation allowBlank="1" showInputMessage="1" showErrorMessage="1" prompt="Total is auto-calculated in this column under this heading. Total cash paid out and Cash on hand at the end of month are auto-calculated at the end" sqref="R50" xr:uid="{00000000-0002-0000-0000-000015000000}"/>
    <dataValidation allowBlank="1" showInputMessage="1" showErrorMessage="1" prompt="Enter or modify Other operating data items in this column under this heading" sqref="C59:D59" xr:uid="{00000000-0002-0000-0000-000016000000}"/>
    <dataValidation allowBlank="1" showInputMessage="1" showErrorMessage="1" prompt="Total is auto-calculated in this column under this heading" sqref="R59" xr:uid="{00000000-0002-0000-0000-000017000000}"/>
    <dataValidation type="decimal" allowBlank="1" showInputMessage="1" showErrorMessage="1" sqref="F24:Q48 E61:E64 F60:Q65 F51:Q51 F53:Q54 F10:Q19" xr:uid="{00000000-0002-0000-0000-000018000000}">
      <formula1>-10000000</formula1>
      <formula2>10000000</formula2>
    </dataValidation>
  </dataValidations>
  <printOptions horizontalCentered="1"/>
  <pageMargins left="0" right="0" top="0.5" bottom="0.25" header="0" footer="0"/>
  <pageSetup paperSize="9" scale="79" orientation="landscape" r:id="rId1"/>
  <headerFooter alignWithMargins="0"/>
  <ignoredErrors>
    <ignoredError sqref="R24:R48" emptyCellReference="1"/>
    <ignoredError sqref="E3" unlockedFormula="1"/>
  </ignoredErrors>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tabSelected="1" workbookViewId="0">
      <selection activeCell="W17" sqref="W17"/>
    </sheetView>
  </sheetViews>
  <sheetFormatPr baseColWidth="10" defaultColWidth="9.25" defaultRowHeight="11" x14ac:dyDescent="0.15"/>
  <cols>
    <col min="1" max="1" width="9.25" style="10"/>
    <col min="2" max="2" width="30.25" style="10" customWidth="1"/>
    <col min="3" max="3" width="9.25" style="10"/>
    <col min="4" max="4" width="13.25" style="10" customWidth="1"/>
    <col min="5" max="16384" width="9.25" style="10"/>
  </cols>
  <sheetData>
    <row r="2" spans="2:17" x14ac:dyDescent="0.15">
      <c r="B2" s="71" t="s">
        <v>34</v>
      </c>
      <c r="C2" s="71"/>
      <c r="D2" s="71"/>
      <c r="E2" s="71"/>
      <c r="F2" s="71"/>
      <c r="G2" s="71"/>
      <c r="H2" s="71"/>
      <c r="I2" s="71"/>
      <c r="J2" s="71"/>
      <c r="K2" s="71"/>
      <c r="L2" s="71"/>
      <c r="M2" s="71"/>
      <c r="N2" s="71"/>
      <c r="O2" s="71"/>
      <c r="P2" s="71"/>
      <c r="Q2" s="71"/>
    </row>
    <row r="3" spans="2:17" x14ac:dyDescent="0.15">
      <c r="B3" s="71"/>
      <c r="C3" s="71"/>
      <c r="D3" s="71"/>
      <c r="E3" s="71"/>
      <c r="F3" s="71"/>
      <c r="G3" s="71"/>
      <c r="H3" s="71"/>
      <c r="I3" s="71"/>
      <c r="J3" s="71"/>
      <c r="K3" s="71"/>
      <c r="L3" s="71"/>
      <c r="M3" s="71"/>
      <c r="N3" s="71"/>
      <c r="O3" s="71"/>
      <c r="P3" s="71"/>
      <c r="Q3" s="71"/>
    </row>
    <row r="4" spans="2:17" x14ac:dyDescent="0.15">
      <c r="B4" s="71"/>
      <c r="C4" s="71"/>
      <c r="D4" s="71"/>
      <c r="E4" s="71"/>
      <c r="F4" s="71"/>
      <c r="G4" s="71"/>
      <c r="H4" s="71"/>
      <c r="I4" s="71"/>
      <c r="J4" s="71"/>
      <c r="K4" s="71"/>
      <c r="L4" s="71"/>
      <c r="M4" s="71"/>
      <c r="N4" s="71"/>
      <c r="O4" s="71"/>
      <c r="P4" s="71"/>
      <c r="Q4" s="71"/>
    </row>
    <row r="5" spans="2:17" x14ac:dyDescent="0.15">
      <c r="B5" s="71"/>
      <c r="C5" s="71"/>
      <c r="D5" s="71"/>
      <c r="E5" s="71"/>
      <c r="F5" s="71"/>
      <c r="G5" s="71"/>
      <c r="H5" s="71"/>
      <c r="I5" s="71"/>
      <c r="J5" s="71"/>
      <c r="K5" s="71"/>
      <c r="L5" s="71"/>
      <c r="M5" s="71"/>
      <c r="N5" s="71"/>
      <c r="O5" s="71"/>
      <c r="P5" s="71"/>
      <c r="Q5" s="71"/>
    </row>
    <row r="6" spans="2:17" x14ac:dyDescent="0.15">
      <c r="B6" s="71"/>
      <c r="C6" s="71"/>
      <c r="D6" s="71"/>
      <c r="E6" s="71"/>
      <c r="F6" s="71"/>
      <c r="G6" s="71"/>
      <c r="H6" s="71"/>
      <c r="I6" s="71"/>
      <c r="J6" s="71"/>
      <c r="K6" s="71"/>
      <c r="L6" s="71"/>
      <c r="M6" s="71"/>
      <c r="N6" s="71"/>
      <c r="O6" s="71"/>
      <c r="P6" s="71"/>
      <c r="Q6" s="71"/>
    </row>
    <row r="7" spans="2:17" x14ac:dyDescent="0.15">
      <c r="B7" s="71"/>
      <c r="C7" s="71"/>
      <c r="D7" s="71"/>
      <c r="E7" s="71"/>
      <c r="F7" s="71"/>
      <c r="G7" s="71"/>
      <c r="H7" s="71"/>
      <c r="I7" s="71"/>
      <c r="J7" s="71"/>
      <c r="K7" s="71"/>
      <c r="L7" s="71"/>
      <c r="M7" s="71"/>
      <c r="N7" s="71"/>
      <c r="O7" s="71"/>
      <c r="P7" s="71"/>
      <c r="Q7" s="71"/>
    </row>
    <row r="8" spans="2:17" x14ac:dyDescent="0.15">
      <c r="B8" s="71"/>
      <c r="C8" s="71"/>
      <c r="D8" s="71"/>
      <c r="E8" s="71"/>
      <c r="F8" s="71"/>
      <c r="G8" s="71"/>
      <c r="H8" s="71"/>
      <c r="I8" s="71"/>
      <c r="J8" s="71"/>
      <c r="K8" s="71"/>
      <c r="L8" s="71"/>
      <c r="M8" s="71"/>
      <c r="N8" s="71"/>
      <c r="O8" s="71"/>
      <c r="P8" s="71"/>
      <c r="Q8" s="71"/>
    </row>
    <row r="9" spans="2:17" x14ac:dyDescent="0.15">
      <c r="B9" s="71"/>
      <c r="C9" s="71"/>
      <c r="D9" s="71"/>
      <c r="E9" s="71"/>
      <c r="F9" s="71"/>
      <c r="G9" s="71"/>
      <c r="H9" s="71"/>
      <c r="I9" s="71"/>
      <c r="J9" s="71"/>
      <c r="K9" s="71"/>
      <c r="L9" s="71"/>
      <c r="M9" s="71"/>
      <c r="N9" s="71"/>
      <c r="O9" s="71"/>
      <c r="P9" s="71"/>
      <c r="Q9" s="71"/>
    </row>
    <row r="10" spans="2:17" x14ac:dyDescent="0.15">
      <c r="B10" s="71"/>
      <c r="C10" s="71"/>
      <c r="D10" s="71"/>
      <c r="E10" s="71"/>
      <c r="F10" s="71"/>
      <c r="G10" s="71"/>
      <c r="H10" s="71"/>
      <c r="I10" s="71"/>
      <c r="J10" s="71"/>
      <c r="K10" s="71"/>
      <c r="L10" s="71"/>
      <c r="M10" s="71"/>
      <c r="N10" s="71"/>
      <c r="O10" s="71"/>
      <c r="P10" s="71"/>
      <c r="Q10" s="71"/>
    </row>
    <row r="11" spans="2:17" x14ac:dyDescent="0.15">
      <c r="B11" s="71"/>
      <c r="C11" s="71"/>
      <c r="D11" s="71"/>
      <c r="E11" s="71"/>
      <c r="F11" s="71"/>
      <c r="G11" s="71"/>
      <c r="H11" s="71"/>
      <c r="I11" s="71"/>
      <c r="J11" s="71"/>
      <c r="K11" s="71"/>
      <c r="L11" s="71"/>
      <c r="M11" s="71"/>
      <c r="N11" s="71"/>
      <c r="O11" s="71"/>
      <c r="P11" s="71"/>
      <c r="Q11" s="71"/>
    </row>
    <row r="12" spans="2:17" x14ac:dyDescent="0.15">
      <c r="B12" s="71"/>
      <c r="C12" s="71"/>
      <c r="D12" s="71"/>
      <c r="E12" s="71"/>
      <c r="F12" s="71"/>
      <c r="G12" s="71"/>
      <c r="H12" s="71"/>
      <c r="I12" s="71"/>
      <c r="J12" s="71"/>
      <c r="K12" s="71"/>
      <c r="L12" s="71"/>
      <c r="M12" s="71"/>
      <c r="N12" s="71"/>
      <c r="O12" s="71"/>
      <c r="P12" s="71"/>
      <c r="Q12" s="71"/>
    </row>
    <row r="13" spans="2:17" x14ac:dyDescent="0.15">
      <c r="B13" s="71"/>
      <c r="C13" s="71"/>
      <c r="D13" s="71"/>
      <c r="E13" s="71"/>
      <c r="F13" s="71"/>
      <c r="G13" s="71"/>
      <c r="H13" s="71"/>
      <c r="I13" s="71"/>
      <c r="J13" s="71"/>
      <c r="K13" s="71"/>
      <c r="L13" s="71"/>
      <c r="M13" s="71"/>
      <c r="N13" s="71"/>
      <c r="O13" s="71"/>
      <c r="P13" s="71"/>
      <c r="Q13" s="71"/>
    </row>
    <row r="14" spans="2:17" x14ac:dyDescent="0.15">
      <c r="B14" s="71"/>
      <c r="C14" s="71"/>
      <c r="D14" s="71"/>
      <c r="E14" s="71"/>
      <c r="F14" s="71"/>
      <c r="G14" s="71"/>
      <c r="H14" s="71"/>
      <c r="I14" s="71"/>
      <c r="J14" s="71"/>
      <c r="K14" s="71"/>
      <c r="L14" s="71"/>
      <c r="M14" s="71"/>
      <c r="N14" s="71"/>
      <c r="O14" s="71"/>
      <c r="P14" s="71"/>
      <c r="Q14" s="71"/>
    </row>
    <row r="15" spans="2:17" x14ac:dyDescent="0.15">
      <c r="B15" s="71"/>
      <c r="C15" s="71"/>
      <c r="D15" s="71"/>
      <c r="E15" s="71"/>
      <c r="F15" s="71"/>
      <c r="G15" s="71"/>
      <c r="H15" s="71"/>
      <c r="I15" s="71"/>
      <c r="J15" s="71"/>
      <c r="K15" s="71"/>
      <c r="L15" s="71"/>
      <c r="M15" s="71"/>
      <c r="N15" s="71"/>
      <c r="O15" s="71"/>
      <c r="P15" s="71"/>
      <c r="Q15" s="71"/>
    </row>
    <row r="16" spans="2:17" x14ac:dyDescent="0.15">
      <c r="B16" s="71"/>
      <c r="C16" s="71"/>
      <c r="D16" s="71"/>
      <c r="E16" s="71"/>
      <c r="F16" s="71"/>
      <c r="G16" s="71"/>
      <c r="H16" s="71"/>
      <c r="I16" s="71"/>
      <c r="J16" s="71"/>
      <c r="K16" s="71"/>
      <c r="L16" s="71"/>
      <c r="M16" s="71"/>
      <c r="N16" s="71"/>
      <c r="O16" s="71"/>
      <c r="P16" s="71"/>
      <c r="Q16" s="71"/>
    </row>
    <row r="17" spans="2:17" x14ac:dyDescent="0.15">
      <c r="B17" s="71"/>
      <c r="C17" s="71"/>
      <c r="D17" s="71"/>
      <c r="E17" s="71"/>
      <c r="F17" s="71"/>
      <c r="G17" s="71"/>
      <c r="H17" s="71"/>
      <c r="I17" s="71"/>
      <c r="J17" s="71"/>
      <c r="K17" s="71"/>
      <c r="L17" s="71"/>
      <c r="M17" s="71"/>
      <c r="N17" s="71"/>
      <c r="O17" s="71"/>
      <c r="P17" s="71"/>
      <c r="Q17" s="71"/>
    </row>
    <row r="18" spans="2:17" x14ac:dyDescent="0.15">
      <c r="B18" s="71"/>
      <c r="C18" s="71"/>
      <c r="D18" s="71"/>
      <c r="E18" s="71"/>
      <c r="F18" s="71"/>
      <c r="G18" s="71"/>
      <c r="H18" s="71"/>
      <c r="I18" s="71"/>
      <c r="J18" s="71"/>
      <c r="K18" s="71"/>
      <c r="L18" s="71"/>
      <c r="M18" s="71"/>
      <c r="N18" s="71"/>
      <c r="O18" s="71"/>
      <c r="P18" s="71"/>
      <c r="Q18" s="71"/>
    </row>
    <row r="19" spans="2:17" x14ac:dyDescent="0.15">
      <c r="B19" s="71"/>
      <c r="C19" s="71"/>
      <c r="D19" s="71"/>
      <c r="E19" s="71"/>
      <c r="F19" s="71"/>
      <c r="G19" s="71"/>
      <c r="H19" s="71"/>
      <c r="I19" s="71"/>
      <c r="J19" s="71"/>
      <c r="K19" s="71"/>
      <c r="L19" s="71"/>
      <c r="M19" s="71"/>
      <c r="N19" s="71"/>
      <c r="O19" s="71"/>
      <c r="P19" s="71"/>
      <c r="Q19" s="71"/>
    </row>
    <row r="20" spans="2:17" x14ac:dyDescent="0.15">
      <c r="B20" s="71"/>
      <c r="C20" s="71"/>
      <c r="D20" s="71"/>
      <c r="E20" s="71"/>
      <c r="F20" s="71"/>
      <c r="G20" s="71"/>
      <c r="H20" s="71"/>
      <c r="I20" s="71"/>
      <c r="J20" s="71"/>
      <c r="K20" s="71"/>
      <c r="L20" s="71"/>
      <c r="M20" s="71"/>
      <c r="N20" s="71"/>
      <c r="O20" s="71"/>
      <c r="P20" s="71"/>
      <c r="Q20" s="71"/>
    </row>
    <row r="21" spans="2:17" x14ac:dyDescent="0.15">
      <c r="B21" s="71"/>
      <c r="C21" s="71"/>
      <c r="D21" s="71"/>
      <c r="E21" s="71"/>
      <c r="F21" s="71"/>
      <c r="G21" s="71"/>
      <c r="H21" s="71"/>
      <c r="I21" s="71"/>
      <c r="J21" s="71"/>
      <c r="K21" s="71"/>
      <c r="L21" s="71"/>
      <c r="M21" s="71"/>
      <c r="N21" s="71"/>
      <c r="O21" s="71"/>
      <c r="P21" s="71"/>
      <c r="Q21" s="71"/>
    </row>
    <row r="22" spans="2:17" x14ac:dyDescent="0.15">
      <c r="B22" s="71"/>
      <c r="C22" s="71"/>
      <c r="D22" s="71"/>
      <c r="E22" s="71"/>
      <c r="F22" s="71"/>
      <c r="G22" s="71"/>
      <c r="H22" s="71"/>
      <c r="I22" s="71"/>
      <c r="J22" s="71"/>
      <c r="K22" s="71"/>
      <c r="L22" s="71"/>
      <c r="M22" s="71"/>
      <c r="N22" s="71"/>
      <c r="O22" s="71"/>
      <c r="P22" s="71"/>
      <c r="Q22" s="71"/>
    </row>
    <row r="23" spans="2:17" x14ac:dyDescent="0.15">
      <c r="B23" s="71"/>
      <c r="C23" s="71"/>
      <c r="D23" s="71"/>
      <c r="E23" s="71"/>
      <c r="F23" s="71"/>
      <c r="G23" s="71"/>
      <c r="H23" s="71"/>
      <c r="I23" s="71"/>
      <c r="J23" s="71"/>
      <c r="K23" s="71"/>
      <c r="L23" s="71"/>
      <c r="M23" s="71"/>
      <c r="N23" s="71"/>
      <c r="O23" s="71"/>
      <c r="P23" s="71"/>
      <c r="Q23" s="71"/>
    </row>
    <row r="24" spans="2:17" x14ac:dyDescent="0.15">
      <c r="B24" s="71"/>
      <c r="C24" s="71"/>
      <c r="D24" s="71"/>
      <c r="E24" s="71"/>
      <c r="F24" s="71"/>
      <c r="G24" s="71"/>
      <c r="H24" s="71"/>
      <c r="I24" s="71"/>
      <c r="J24" s="71"/>
      <c r="K24" s="71"/>
      <c r="L24" s="71"/>
      <c r="M24" s="71"/>
      <c r="N24" s="71"/>
      <c r="O24" s="71"/>
      <c r="P24" s="71"/>
      <c r="Q24" s="71"/>
    </row>
    <row r="25" spans="2:17" x14ac:dyDescent="0.15">
      <c r="B25" s="71"/>
      <c r="C25" s="71"/>
      <c r="D25" s="71"/>
      <c r="E25" s="71"/>
      <c r="F25" s="71"/>
      <c r="G25" s="71"/>
      <c r="H25" s="71"/>
      <c r="I25" s="71"/>
      <c r="J25" s="71"/>
      <c r="K25" s="71"/>
      <c r="L25" s="71"/>
      <c r="M25" s="71"/>
      <c r="N25" s="71"/>
      <c r="O25" s="71"/>
      <c r="P25" s="71"/>
      <c r="Q25" s="71"/>
    </row>
    <row r="26" spans="2:17" x14ac:dyDescent="0.15">
      <c r="B26" s="71"/>
      <c r="C26" s="71"/>
      <c r="D26" s="71"/>
      <c r="E26" s="71"/>
      <c r="F26" s="71"/>
      <c r="G26" s="71"/>
      <c r="H26" s="71"/>
      <c r="I26" s="71"/>
      <c r="J26" s="71"/>
      <c r="K26" s="71"/>
      <c r="L26" s="71"/>
      <c r="M26" s="71"/>
      <c r="N26" s="71"/>
      <c r="O26" s="71"/>
      <c r="P26" s="71"/>
      <c r="Q26" s="71"/>
    </row>
    <row r="27" spans="2:17" x14ac:dyDescent="0.15">
      <c r="B27" s="71"/>
      <c r="C27" s="71"/>
      <c r="D27" s="71"/>
      <c r="E27" s="71"/>
      <c r="F27" s="71"/>
      <c r="G27" s="71"/>
      <c r="H27" s="71"/>
      <c r="I27" s="71"/>
      <c r="J27" s="71"/>
      <c r="K27" s="71"/>
      <c r="L27" s="71"/>
      <c r="M27" s="71"/>
      <c r="N27" s="71"/>
      <c r="O27" s="71"/>
      <c r="P27" s="71"/>
      <c r="Q27" s="71"/>
    </row>
    <row r="28" spans="2:17" x14ac:dyDescent="0.15">
      <c r="B28" s="71"/>
      <c r="C28" s="71"/>
      <c r="D28" s="71"/>
      <c r="E28" s="71"/>
      <c r="F28" s="71"/>
      <c r="G28" s="71"/>
      <c r="H28" s="71"/>
      <c r="I28" s="71"/>
      <c r="J28" s="71"/>
      <c r="K28" s="71"/>
      <c r="L28" s="71"/>
      <c r="M28" s="71"/>
      <c r="N28" s="71"/>
      <c r="O28" s="71"/>
      <c r="P28" s="71"/>
      <c r="Q28" s="71"/>
    </row>
    <row r="29" spans="2:17" x14ac:dyDescent="0.15">
      <c r="B29" s="71"/>
      <c r="C29" s="71"/>
      <c r="D29" s="71"/>
      <c r="E29" s="71"/>
      <c r="F29" s="71"/>
      <c r="G29" s="71"/>
      <c r="H29" s="71"/>
      <c r="I29" s="71"/>
      <c r="J29" s="71"/>
      <c r="K29" s="71"/>
      <c r="L29" s="71"/>
      <c r="M29" s="71"/>
      <c r="N29" s="71"/>
      <c r="O29" s="71"/>
      <c r="P29" s="71"/>
      <c r="Q29" s="71"/>
    </row>
    <row r="30" spans="2:17" x14ac:dyDescent="0.15">
      <c r="B30" s="71"/>
      <c r="C30" s="71"/>
      <c r="D30" s="71"/>
      <c r="E30" s="71"/>
      <c r="F30" s="71"/>
      <c r="G30" s="71"/>
      <c r="H30" s="71"/>
      <c r="I30" s="71"/>
      <c r="J30" s="71"/>
      <c r="K30" s="71"/>
      <c r="L30" s="71"/>
      <c r="M30" s="71"/>
      <c r="N30" s="71"/>
      <c r="O30" s="71"/>
      <c r="P30" s="71"/>
      <c r="Q30" s="71"/>
    </row>
    <row r="31" spans="2:17" x14ac:dyDescent="0.15">
      <c r="B31" s="71"/>
      <c r="C31" s="71"/>
      <c r="D31" s="71"/>
      <c r="E31" s="71"/>
      <c r="F31" s="71"/>
      <c r="G31" s="71"/>
      <c r="H31" s="71"/>
      <c r="I31" s="71"/>
      <c r="J31" s="71"/>
      <c r="K31" s="71"/>
      <c r="L31" s="71"/>
      <c r="M31" s="71"/>
      <c r="N31" s="71"/>
      <c r="O31" s="71"/>
      <c r="P31" s="71"/>
      <c r="Q31" s="71"/>
    </row>
    <row r="32" spans="2:17" x14ac:dyDescent="0.15">
      <c r="B32" s="71"/>
      <c r="C32" s="71"/>
      <c r="D32" s="71"/>
      <c r="E32" s="71"/>
      <c r="F32" s="71"/>
      <c r="G32" s="71"/>
      <c r="H32" s="71"/>
      <c r="I32" s="71"/>
      <c r="J32" s="71"/>
      <c r="K32" s="71"/>
      <c r="L32" s="71"/>
      <c r="M32" s="71"/>
      <c r="N32" s="71"/>
      <c r="O32" s="71"/>
      <c r="P32" s="71"/>
      <c r="Q32" s="71"/>
    </row>
    <row r="33" spans="2:17" x14ac:dyDescent="0.15">
      <c r="B33" s="71"/>
      <c r="C33" s="71"/>
      <c r="D33" s="71"/>
      <c r="E33" s="71"/>
      <c r="F33" s="71"/>
      <c r="G33" s="71"/>
      <c r="H33" s="71"/>
      <c r="I33" s="71"/>
      <c r="J33" s="71"/>
      <c r="K33" s="71"/>
      <c r="L33" s="71"/>
      <c r="M33" s="71"/>
      <c r="N33" s="71"/>
      <c r="O33" s="71"/>
      <c r="P33" s="71"/>
      <c r="Q33" s="71"/>
    </row>
    <row r="34" spans="2:17" x14ac:dyDescent="0.15">
      <c r="B34" s="71"/>
      <c r="C34" s="71"/>
      <c r="D34" s="71"/>
      <c r="E34" s="71"/>
      <c r="F34" s="71"/>
      <c r="G34" s="71"/>
      <c r="H34" s="71"/>
      <c r="I34" s="71"/>
      <c r="J34" s="71"/>
      <c r="K34" s="71"/>
      <c r="L34" s="71"/>
      <c r="M34" s="71"/>
      <c r="N34" s="71"/>
      <c r="O34" s="71"/>
      <c r="P34" s="71"/>
      <c r="Q34" s="71"/>
    </row>
    <row r="35" spans="2:17" x14ac:dyDescent="0.15">
      <c r="B35" s="71"/>
      <c r="C35" s="71"/>
      <c r="D35" s="71"/>
      <c r="E35" s="71"/>
      <c r="F35" s="71"/>
      <c r="G35" s="71"/>
      <c r="H35" s="71"/>
      <c r="I35" s="71"/>
      <c r="J35" s="71"/>
      <c r="K35" s="71"/>
      <c r="L35" s="71"/>
      <c r="M35" s="71"/>
      <c r="N35" s="71"/>
      <c r="O35" s="71"/>
      <c r="P35" s="71"/>
      <c r="Q35" s="71"/>
    </row>
    <row r="37" spans="2:17" ht="13" x14ac:dyDescent="0.15">
      <c r="B37" s="70" t="s">
        <v>2</v>
      </c>
      <c r="C37" s="70"/>
      <c r="D37" s="40">
        <f>[0]!Cash_minimum</f>
        <v>0</v>
      </c>
    </row>
    <row r="38" spans="2:17" ht="13" x14ac:dyDescent="0.15">
      <c r="B38" s="2"/>
      <c r="C38" s="17"/>
    </row>
  </sheetData>
  <mergeCells count="2">
    <mergeCell ref="B37:C37"/>
    <mergeCell ref="B2:Q35"/>
  </mergeCells>
  <phoneticPr fontId="3" type="noConversion"/>
  <dataValidations count="3">
    <dataValidation allowBlank="1" showInputMessage="1" showErrorMessage="1" prompt="Chart in cell B2 and Cash balance alert minimum in cell D37 are auto-updated in this worksheet" sqref="A1" xr:uid="{00000000-0002-0000-0100-000000000000}"/>
    <dataValidation allowBlank="1" showInputMessage="1" showErrorMessage="1" prompt="Cash balance alert minimum is auto-updated in cell to the right " sqref="B37:C37" xr:uid="{00000000-0002-0000-0100-000001000000}"/>
    <dataValidation allowBlank="1" showInputMessage="1" showErrorMessage="1" prompt="Cash balance alert minimum is auto-updated in this cell" sqref="D37" xr:uid="{00000000-0002-0000-0100-000002000000}"/>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D64DB-3A2E-4E7A-AABA-D3030C824D30}">
  <ds:schemaRefs>
    <ds:schemaRef ds:uri="http://schemas.microsoft.com/sharepoint/v3/contenttype/forms"/>
  </ds:schemaRefs>
</ds:datastoreItem>
</file>

<file path=customXml/itemProps2.xml><?xml version="1.0" encoding="utf-8"?>
<ds:datastoreItem xmlns:ds="http://schemas.openxmlformats.org/officeDocument/2006/customXml" ds:itemID="{A72E6D7E-13F1-464C-9225-372C9DE461E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8C51595D-F41B-4D93-B579-8EF94377C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2019-03-04T05:37:55Z</dcterms:created>
  <dcterms:modified xsi:type="dcterms:W3CDTF">2020-08-21T09:04:54Z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